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58" activeTab="0"/>
  </bookViews>
  <sheets>
    <sheet name="レジメン" sheetId="1" r:id="rId1"/>
    <sheet name="患者情報" sheetId="2" r:id="rId2"/>
    <sheet name="注射せん" sheetId="3" r:id="rId3"/>
  </sheets>
  <definedNames>
    <definedName name="_xlnm.Print_Area" localSheetId="0">'レジメン'!$A$1:$AV$43</definedName>
    <definedName name="_xlnm.Print_Area" localSheetId="2">'注射せん'!$B$1:$M$68</definedName>
  </definedNames>
  <calcPr fullCalcOnLoad="1"/>
</workbook>
</file>

<file path=xl/sharedStrings.xml><?xml version="1.0" encoding="utf-8"?>
<sst xmlns="http://schemas.openxmlformats.org/spreadsheetml/2006/main" count="82" uniqueCount="75">
  <si>
    <t>～ 化学療法 ～</t>
  </si>
  <si>
    <t>様</t>
  </si>
  <si>
    <t>氏名</t>
  </si>
  <si>
    <t>生年月日</t>
  </si>
  <si>
    <t>身長</t>
  </si>
  <si>
    <t>体重</t>
  </si>
  <si>
    <t>体表面積</t>
  </si>
  <si>
    <t>カナ</t>
  </si>
  <si>
    <t>ID</t>
  </si>
  <si>
    <t>(病名)</t>
  </si>
  <si>
    <t>(経過)</t>
  </si>
  <si>
    <t>外来／入院</t>
  </si>
  <si>
    <t>入院</t>
  </si>
  <si>
    <t>外来</t>
  </si>
  <si>
    <t>（</t>
  </si>
  <si>
    <r>
      <t>mg／m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</si>
  <si>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t>性別</t>
  </si>
  <si>
    <t>診察区分</t>
  </si>
  <si>
    <t>投与日</t>
  </si>
  <si>
    <t>cm</t>
  </si>
  <si>
    <t>kg</t>
  </si>
  <si>
    <t>BSA</t>
  </si>
  <si>
    <t>●</t>
  </si>
  <si>
    <r>
      <t>ｍ</t>
    </r>
    <r>
      <rPr>
        <vertAlign val="superscript"/>
        <sz val="11"/>
        <rFont val="ＭＳ 明朝"/>
        <family val="1"/>
      </rPr>
      <t>2</t>
    </r>
  </si>
  <si>
    <t>sCr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</si>
  <si>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</si>
  <si>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</si>
  <si>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</si>
  <si>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</si>
  <si>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</si>
  <si>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>＜適応＞　胃がん</t>
  </si>
  <si>
    <t>A</t>
  </si>
  <si>
    <t>生食 100ml</t>
  </si>
  <si>
    <t>　※ 専用ルートを使用（薬局が持参）</t>
  </si>
  <si>
    <t>当日の指示受け　看護師　　　印</t>
  </si>
  <si>
    <t>　　薬局が無菌調製する</t>
  </si>
  <si>
    <t>　　（調製者）  　　（監査）</t>
  </si>
  <si>
    <t>Scr</t>
  </si>
  <si>
    <t>mg/dl</t>
  </si>
  <si>
    <r>
      <t>ml/分/1.73ｍ</t>
    </r>
    <r>
      <rPr>
        <vertAlign val="superscript"/>
        <sz val="11"/>
        <rFont val="ＭＳ 明朝"/>
        <family val="1"/>
      </rPr>
      <t>2</t>
    </r>
  </si>
  <si>
    <t>eGFR</t>
  </si>
  <si>
    <t>＜投与スケジュール＞</t>
  </si>
  <si>
    <t>＜投与量＞</t>
  </si>
  <si>
    <t>変更理由</t>
  </si>
  <si>
    <t>体重
BSA</t>
  </si>
  <si>
    <t>【化学療法・治療計画書】</t>
  </si>
  <si>
    <t>ｻｲﾗﾑｻﾞ</t>
  </si>
  <si>
    <t>生食 250ｍｌ</t>
  </si>
  <si>
    <t>市立大洲病院</t>
  </si>
  <si>
    <t>ｻｲﾗﾑｻﾞ点滴静注液：100mg/10ml</t>
  </si>
  <si>
    <t>ｻｲﾗﾑｻﾞ点滴静注液：500mg/50ml</t>
  </si>
  <si>
    <t>＜用法用量＞ １クール　2週間</t>
  </si>
  <si>
    <t>レジメン・・・「ｻｲﾗﾑｻﾞ」</t>
  </si>
  <si>
    <t>「サイラムザ」</t>
  </si>
  <si>
    <t xml:space="preserve">② </t>
  </si>
  <si>
    <t xml:space="preserve">③ </t>
  </si>
  <si>
    <t>100000-0</t>
  </si>
  <si>
    <t>オオズ　タロウ</t>
  </si>
  <si>
    <t>大洲　太郎</t>
  </si>
  <si>
    <t>内科　Dr.</t>
  </si>
  <si>
    <t>主治医</t>
  </si>
  <si>
    <t>ｻｲﾗﾑｻﾞ 500mg</t>
  </si>
  <si>
    <t>V</t>
  </si>
  <si>
    <t>（内服）</t>
  </si>
  <si>
    <t>レスタミンコーワ錠10mg　５錠</t>
  </si>
  <si>
    <t xml:space="preserve">① </t>
  </si>
  <si>
    <t>ﾃﾞｷｻｰﾄ 6.6mg</t>
  </si>
  <si>
    <t>ﾌｧﾓﾁｼﾞﾝ 20mg</t>
  </si>
  <si>
    <t>ｸﾞﾗﾆｾﾄﾛﾝ3mgｼﾘﾝｼﾞ</t>
  </si>
  <si>
    <t>ｷｯﾄ</t>
  </si>
  <si>
    <t>（125ml　　30分）</t>
  </si>
  <si>
    <t>（30分）</t>
  </si>
  <si>
    <t>（  298 ml　　120分）</t>
  </si>
  <si>
    <t>＜ｻｲﾗﾑｻﾞ　480mg　48ml　採取＞</t>
  </si>
  <si>
    <t xml:space="preserve">④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</si>
</sst>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  <numFmt numFmtId="207" formatCode="0_ "/>
    <numFmt numFmtId="208" formatCode="0.00_ 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9"/>
      <name val="ＭＳ Ｐ明朝"/>
      <family val="1"/>
    </font>
    <font>
      <sz val="6"/>
      <name val="ＭＳ 明朝"/>
      <family val="1"/>
    </font>
    <font>
      <vertAlign val="superscript"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16"/>
      <name val="HGP創英角ｺﾞｼｯｸUB"/>
      <family val="3"/>
    </font>
    <font>
      <sz val="8"/>
      <name val="ＭＳ 明朝"/>
      <family val="1"/>
    </font>
    <font>
      <sz val="10"/>
      <color indexed="15"/>
      <name val="ＭＳ Ｐ明朝"/>
      <family val="1"/>
    </font>
    <font>
      <sz val="20"/>
      <name val="ＭＳ 明朝"/>
      <family val="1"/>
    </font>
    <font>
      <b/>
      <sz val="28"/>
      <name val="ＭＳ 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sz val="14"/>
      <color indexed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2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6"/>
      <color indexed="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0000FF"/>
      <name val="ＭＳ Ｐ明朝"/>
      <family val="1"/>
    </font>
    <font>
      <sz val="11"/>
      <color theme="1"/>
      <name val="ＭＳ Ｐ明朝"/>
      <family val="1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thick">
        <color indexed="4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57" fontId="8" fillId="0" borderId="0" xfId="0" applyNumberFormat="1" applyFont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33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center" vertical="center"/>
    </xf>
    <xf numFmtId="193" fontId="2" fillId="33" borderId="0" xfId="0" applyNumberFormat="1" applyFont="1" applyFill="1" applyBorder="1" applyAlignment="1">
      <alignment horizontal="left" vertical="center" indent="6"/>
    </xf>
    <xf numFmtId="0" fontId="0" fillId="33" borderId="0" xfId="0" applyFill="1" applyBorder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 indent="3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indent="3"/>
    </xf>
    <xf numFmtId="0" fontId="9" fillId="33" borderId="0" xfId="0" applyFont="1" applyFill="1" applyBorder="1" applyAlignment="1">
      <alignment horizontal="left" vertical="center"/>
    </xf>
    <xf numFmtId="57" fontId="8" fillId="33" borderId="0" xfId="0" applyNumberFormat="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 quotePrefix="1">
      <alignment horizontal="right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57" fontId="8" fillId="0" borderId="15" xfId="0" applyNumberFormat="1" applyFont="1" applyFill="1" applyBorder="1" applyAlignment="1">
      <alignment horizontal="left" vertical="center"/>
    </xf>
    <xf numFmtId="56" fontId="2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57" fontId="10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65" fillId="0" borderId="16" xfId="0" applyFont="1" applyBorder="1" applyAlignment="1">
      <alignment horizontal="left" vertical="center"/>
    </xf>
    <xf numFmtId="0" fontId="66" fillId="0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>
      <alignment horizontal="right" vertical="center"/>
    </xf>
    <xf numFmtId="0" fontId="67" fillId="0" borderId="0" xfId="0" applyFont="1" applyBorder="1" applyAlignment="1">
      <alignment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76" fontId="24" fillId="33" borderId="0" xfId="0" applyNumberFormat="1" applyFont="1" applyFill="1" applyBorder="1" applyAlignment="1">
      <alignment horizontal="left" vertical="center" indent="4"/>
    </xf>
    <xf numFmtId="176" fontId="24" fillId="33" borderId="0" xfId="0" applyNumberFormat="1" applyFont="1" applyFill="1" applyBorder="1" applyAlignment="1">
      <alignment horizontal="left" vertical="center"/>
    </xf>
    <xf numFmtId="176" fontId="23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8" fillId="0" borderId="0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57" fontId="2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5" fontId="7" fillId="33" borderId="0" xfId="0" applyNumberFormat="1" applyFont="1" applyFill="1" applyBorder="1" applyAlignment="1">
      <alignment horizontal="left" vertical="center"/>
    </xf>
    <xf numFmtId="57" fontId="17" fillId="35" borderId="23" xfId="0" applyNumberFormat="1" applyFont="1" applyFill="1" applyBorder="1" applyAlignment="1">
      <alignment horizontal="center" vertical="center"/>
    </xf>
    <xf numFmtId="57" fontId="17" fillId="35" borderId="24" xfId="0" applyNumberFormat="1" applyFont="1" applyFill="1" applyBorder="1" applyAlignment="1">
      <alignment horizontal="center" vertical="center"/>
    </xf>
    <xf numFmtId="57" fontId="8" fillId="33" borderId="0" xfId="0" applyNumberFormat="1" applyFont="1" applyFill="1" applyBorder="1" applyAlignment="1">
      <alignment horizontal="left" vertical="center" indent="3"/>
    </xf>
    <xf numFmtId="176" fontId="9" fillId="33" borderId="0" xfId="0" applyNumberFormat="1" applyFont="1" applyFill="1" applyBorder="1" applyAlignment="1">
      <alignment horizontal="left" vertical="center" indent="3"/>
    </xf>
    <xf numFmtId="0" fontId="5" fillId="33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12</xdr:col>
      <xdr:colOff>495300</xdr:colOff>
      <xdr:row>64</xdr:row>
      <xdr:rowOff>142875</xdr:rowOff>
    </xdr:to>
    <xdr:grpSp>
      <xdr:nvGrpSpPr>
        <xdr:cNvPr id="1" name="Group 612"/>
        <xdr:cNvGrpSpPr>
          <a:grpSpLocks/>
        </xdr:cNvGrpSpPr>
      </xdr:nvGrpSpPr>
      <xdr:grpSpPr>
        <a:xfrm>
          <a:off x="323850" y="0"/>
          <a:ext cx="7620000" cy="10553700"/>
          <a:chOff x="2763" y="0"/>
          <a:chExt cx="800" cy="1107"/>
        </a:xfrm>
        <a:solidFill>
          <a:srgbClr val="FFFFFF"/>
        </a:solidFill>
      </xdr:grpSpPr>
      <xdr:sp>
        <xdr:nvSpPr>
          <xdr:cNvPr id="2" name="Line 613"/>
          <xdr:cNvSpPr>
            <a:spLocks/>
          </xdr:cNvSpPr>
        </xdr:nvSpPr>
        <xdr:spPr>
          <a:xfrm>
            <a:off x="3563" y="228"/>
            <a:ext cx="0" cy="8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14"/>
          <xdr:cNvSpPr>
            <a:spLocks/>
          </xdr:cNvSpPr>
        </xdr:nvSpPr>
        <xdr:spPr>
          <a:xfrm flipH="1">
            <a:off x="2831" y="249"/>
            <a:ext cx="0" cy="8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615"/>
          <xdr:cNvSpPr>
            <a:spLocks/>
          </xdr:cNvSpPr>
        </xdr:nvSpPr>
        <xdr:spPr>
          <a:xfrm>
            <a:off x="2832" y="1107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616"/>
          <xdr:cNvSpPr txBox="1">
            <a:spLocks noChangeArrowheads="1"/>
          </xdr:cNvSpPr>
        </xdr:nvSpPr>
        <xdr:spPr>
          <a:xfrm>
            <a:off x="2826" y="47"/>
            <a:ext cx="227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化学療法　指示せん</a:t>
            </a: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
</a:t>
            </a:r>
          </a:p>
        </xdr:txBody>
      </xdr:sp>
      <xdr:sp>
        <xdr:nvSpPr>
          <xdr:cNvPr id="6" name="Text Box 617"/>
          <xdr:cNvSpPr txBox="1">
            <a:spLocks noChangeArrowheads="1"/>
          </xdr:cNvSpPr>
        </xdr:nvSpPr>
        <xdr:spPr>
          <a:xfrm>
            <a:off x="2828" y="99"/>
            <a:ext cx="216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「外来化学療法加算　Ａ」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「無菌製剤処理加算」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Line 618"/>
          <xdr:cNvSpPr>
            <a:spLocks/>
          </xdr:cNvSpPr>
        </xdr:nvSpPr>
        <xdr:spPr>
          <a:xfrm>
            <a:off x="3333" y="179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619"/>
          <xdr:cNvSpPr>
            <a:spLocks/>
          </xdr:cNvSpPr>
        </xdr:nvSpPr>
        <xdr:spPr>
          <a:xfrm>
            <a:off x="3333" y="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620"/>
          <xdr:cNvSpPr>
            <a:spLocks/>
          </xdr:cNvSpPr>
        </xdr:nvSpPr>
        <xdr:spPr>
          <a:xfrm>
            <a:off x="276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21"/>
          <xdr:cNvSpPr>
            <a:spLocks/>
          </xdr:cNvSpPr>
        </xdr:nvSpPr>
        <xdr:spPr>
          <a:xfrm>
            <a:off x="276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622"/>
          <xdr:cNvSpPr txBox="1">
            <a:spLocks noChangeArrowheads="1"/>
          </xdr:cNvSpPr>
        </xdr:nvSpPr>
        <xdr:spPr>
          <a:xfrm>
            <a:off x="3139" y="224"/>
            <a:ext cx="13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　示　内　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Rectangle 623"/>
          <xdr:cNvSpPr>
            <a:spLocks/>
          </xdr:cNvSpPr>
        </xdr:nvSpPr>
        <xdr:spPr>
          <a:xfrm>
            <a:off x="2831" y="227"/>
            <a:ext cx="73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1114425</xdr:colOff>
      <xdr:row>50</xdr:row>
      <xdr:rowOff>66675</xdr:rowOff>
    </xdr:from>
    <xdr:to>
      <xdr:col>12</xdr:col>
      <xdr:colOff>171450</xdr:colOff>
      <xdr:row>58</xdr:row>
      <xdr:rowOff>123825</xdr:rowOff>
    </xdr:to>
    <xdr:sp>
      <xdr:nvSpPr>
        <xdr:cNvPr id="13" name="Text Box 738"/>
        <xdr:cNvSpPr txBox="1">
          <a:spLocks noChangeArrowheads="1"/>
        </xdr:cNvSpPr>
      </xdr:nvSpPr>
      <xdr:spPr>
        <a:xfrm>
          <a:off x="6591300" y="8343900"/>
          <a:ext cx="10287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ｻｲﾗﾑｻﾞ：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 editAs="oneCell">
    <xdr:from>
      <xdr:col>1</xdr:col>
      <xdr:colOff>619125</xdr:colOff>
      <xdr:row>57</xdr:row>
      <xdr:rowOff>95250</xdr:rowOff>
    </xdr:from>
    <xdr:to>
      <xdr:col>7</xdr:col>
      <xdr:colOff>723900</xdr:colOff>
      <xdr:row>64</xdr:row>
      <xdr:rowOff>142875</xdr:rowOff>
    </xdr:to>
    <xdr:pic>
      <xdr:nvPicPr>
        <xdr:cNvPr id="14" name="図 2"/>
        <xdr:cNvPicPr preferRelativeResize="1">
          <a:picLocks noChangeAspect="1"/>
        </xdr:cNvPicPr>
      </xdr:nvPicPr>
      <xdr:blipFill>
        <a:blip r:embed="rId1"/>
        <a:srcRect l="3407" t="44807" r="73716" b="44001"/>
        <a:stretch>
          <a:fillRect/>
        </a:stretch>
      </xdr:blipFill>
      <xdr:spPr>
        <a:xfrm>
          <a:off x="981075" y="9439275"/>
          <a:ext cx="4076700" cy="111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495300</xdr:colOff>
      <xdr:row>6</xdr:row>
      <xdr:rowOff>266700</xdr:rowOff>
    </xdr:from>
    <xdr:to>
      <xdr:col>12</xdr:col>
      <xdr:colOff>495300</xdr:colOff>
      <xdr:row>9</xdr:row>
      <xdr:rowOff>133350</xdr:rowOff>
    </xdr:to>
    <xdr:sp>
      <xdr:nvSpPr>
        <xdr:cNvPr id="15" name="直線コネクタ 156"/>
        <xdr:cNvSpPr>
          <a:spLocks/>
        </xdr:cNvSpPr>
      </xdr:nvSpPr>
      <xdr:spPr>
        <a:xfrm rot="5400000">
          <a:off x="7943850" y="1695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7</xdr:row>
      <xdr:rowOff>0</xdr:rowOff>
    </xdr:from>
    <xdr:to>
      <xdr:col>8</xdr:col>
      <xdr:colOff>276225</xdr:colOff>
      <xdr:row>9</xdr:row>
      <xdr:rowOff>142875</xdr:rowOff>
    </xdr:to>
    <xdr:sp>
      <xdr:nvSpPr>
        <xdr:cNvPr id="16" name="直線コネクタ 156"/>
        <xdr:cNvSpPr>
          <a:spLocks/>
        </xdr:cNvSpPr>
      </xdr:nvSpPr>
      <xdr:spPr>
        <a:xfrm rot="5400000">
          <a:off x="5753100" y="1704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"/>
  <sheetViews>
    <sheetView tabSelected="1" zoomScalePageLayoutView="0" workbookViewId="0" topLeftCell="A1">
      <selection activeCell="BS18" sqref="BS18"/>
    </sheetView>
  </sheetViews>
  <sheetFormatPr defaultColWidth="1.875" defaultRowHeight="13.5" customHeight="1"/>
  <cols>
    <col min="1" max="46" width="1.875" style="6" customWidth="1"/>
    <col min="47" max="47" width="1.875" style="64" customWidth="1"/>
    <col min="48" max="16384" width="1.875" style="6" customWidth="1"/>
  </cols>
  <sheetData>
    <row r="1" ht="37.5" customHeight="1">
      <c r="H1" s="75" t="s">
        <v>45</v>
      </c>
    </row>
    <row r="2" ht="37.5" customHeight="1"/>
    <row r="3" spans="1:36" ht="24">
      <c r="A3" s="72" t="s">
        <v>53</v>
      </c>
      <c r="AJ3" s="9" t="str">
        <f>'患者情報'!B1</f>
        <v>100000-0</v>
      </c>
    </row>
    <row r="4" spans="36:45" ht="18" customHeight="1">
      <c r="AJ4" s="102" t="str">
        <f>'患者情報'!B3</f>
        <v>大洲　太郎</v>
      </c>
      <c r="AK4" s="102"/>
      <c r="AL4" s="102"/>
      <c r="AM4" s="102"/>
      <c r="AN4" s="102"/>
      <c r="AO4" s="102"/>
      <c r="AP4" s="102"/>
      <c r="AQ4" s="102"/>
      <c r="AR4" s="9" t="s">
        <v>1</v>
      </c>
      <c r="AS4" s="9"/>
    </row>
    <row r="5" spans="1:45" ht="18" customHeight="1">
      <c r="A5" s="6" t="s">
        <v>30</v>
      </c>
      <c r="AL5" s="9"/>
      <c r="AM5" s="23"/>
      <c r="AN5" s="101">
        <f>'患者情報'!B10</f>
        <v>170</v>
      </c>
      <c r="AO5" s="101"/>
      <c r="AP5" s="101"/>
      <c r="AQ5" s="101"/>
      <c r="AR5" s="9" t="s">
        <v>19</v>
      </c>
      <c r="AS5" s="9"/>
    </row>
    <row r="6" spans="38:45" ht="18" customHeight="1">
      <c r="AL6" s="9"/>
      <c r="AM6" s="23"/>
      <c r="AN6" s="101">
        <f>'患者情報'!B11</f>
        <v>60</v>
      </c>
      <c r="AO6" s="101"/>
      <c r="AP6" s="101"/>
      <c r="AQ6" s="101"/>
      <c r="AR6" s="9" t="s">
        <v>20</v>
      </c>
      <c r="AS6" s="9"/>
    </row>
    <row r="7" spans="38:45" ht="18" customHeight="1">
      <c r="AL7" s="9" t="s">
        <v>21</v>
      </c>
      <c r="AN7" s="101">
        <f>'患者情報'!B12</f>
        <v>1.69</v>
      </c>
      <c r="AO7" s="101"/>
      <c r="AP7" s="101"/>
      <c r="AQ7" s="101"/>
      <c r="AR7" s="9" t="s">
        <v>23</v>
      </c>
      <c r="AS7" s="9"/>
    </row>
    <row r="8" spans="38:45" ht="18" customHeight="1">
      <c r="AL8" s="14" t="s">
        <v>37</v>
      </c>
      <c r="AN8" s="101">
        <f>'患者情報'!B13</f>
        <v>1</v>
      </c>
      <c r="AO8" s="101"/>
      <c r="AP8" s="101"/>
      <c r="AQ8" s="101"/>
      <c r="AR8" s="9" t="s">
        <v>38</v>
      </c>
      <c r="AS8" s="9"/>
    </row>
    <row r="9" spans="33:45" ht="18" customHeight="1">
      <c r="AG9" s="9" t="s">
        <v>40</v>
      </c>
      <c r="AH9" s="9"/>
      <c r="AJ9" s="101">
        <f>'患者情報'!B14</f>
        <v>58.4</v>
      </c>
      <c r="AK9" s="101"/>
      <c r="AL9" s="101"/>
      <c r="AM9" s="101"/>
      <c r="AN9" s="9" t="s">
        <v>39</v>
      </c>
      <c r="AP9" s="73"/>
      <c r="AQ9" s="73"/>
      <c r="AR9" s="9"/>
      <c r="AS9" s="9"/>
    </row>
    <row r="10" spans="37:45" ht="13.5">
      <c r="AK10" s="23"/>
      <c r="AL10" s="9"/>
      <c r="AN10" s="73"/>
      <c r="AO10" s="73"/>
      <c r="AP10" s="73"/>
      <c r="AQ10" s="73"/>
      <c r="AR10" s="9"/>
      <c r="AS10" s="9"/>
    </row>
    <row r="11" spans="1:45" ht="18" customHeight="1">
      <c r="A11" s="6" t="s">
        <v>51</v>
      </c>
      <c r="AL11" s="9"/>
      <c r="AN11" s="73"/>
      <c r="AO11" s="73"/>
      <c r="AP11" s="73"/>
      <c r="AQ11" s="73"/>
      <c r="AR11" s="9"/>
      <c r="AS11" s="9"/>
    </row>
    <row r="12" spans="38:45" ht="13.5">
      <c r="AL12" s="9"/>
      <c r="AN12" s="73"/>
      <c r="AO12" s="73"/>
      <c r="AP12" s="73"/>
      <c r="AQ12" s="73"/>
      <c r="AR12" s="9"/>
      <c r="AS12" s="9"/>
    </row>
    <row r="13" ht="18" customHeight="1">
      <c r="A13" s="6" t="s">
        <v>41</v>
      </c>
    </row>
    <row r="14" spans="2:47" s="7" customFormat="1" ht="18" customHeight="1">
      <c r="B14" s="15"/>
      <c r="C14" s="15"/>
      <c r="D14" s="15"/>
      <c r="E14" s="15"/>
      <c r="P14" s="17">
        <v>1</v>
      </c>
      <c r="Q14" s="18">
        <v>2</v>
      </c>
      <c r="R14" s="18">
        <v>3</v>
      </c>
      <c r="S14" s="18">
        <v>4</v>
      </c>
      <c r="T14" s="18">
        <v>5</v>
      </c>
      <c r="U14" s="18">
        <v>6</v>
      </c>
      <c r="V14" s="19">
        <v>7</v>
      </c>
      <c r="W14" s="17">
        <v>8</v>
      </c>
      <c r="X14" s="18">
        <v>9</v>
      </c>
      <c r="Y14" s="18">
        <v>10</v>
      </c>
      <c r="Z14" s="18">
        <v>11</v>
      </c>
      <c r="AA14" s="18">
        <v>12</v>
      </c>
      <c r="AB14" s="18">
        <v>13</v>
      </c>
      <c r="AC14" s="19">
        <v>14</v>
      </c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3"/>
      <c r="AS14" s="30"/>
      <c r="AT14" s="30"/>
      <c r="AU14" s="65"/>
    </row>
    <row r="15" spans="2:47" s="7" customFormat="1" ht="18" customHeight="1">
      <c r="B15" s="88"/>
      <c r="C15" s="89" t="s">
        <v>46</v>
      </c>
      <c r="D15" s="89"/>
      <c r="E15" s="89"/>
      <c r="F15" s="89"/>
      <c r="G15" s="90" t="s">
        <v>14</v>
      </c>
      <c r="H15" s="100">
        <v>8</v>
      </c>
      <c r="I15" s="100"/>
      <c r="J15" s="100"/>
      <c r="K15" s="91" t="s">
        <v>15</v>
      </c>
      <c r="L15" s="89"/>
      <c r="M15" s="89"/>
      <c r="N15" s="89"/>
      <c r="O15" s="92"/>
      <c r="P15" s="85" t="s">
        <v>22</v>
      </c>
      <c r="Q15" s="86"/>
      <c r="R15" s="86"/>
      <c r="S15" s="86"/>
      <c r="T15" s="86"/>
      <c r="U15" s="86"/>
      <c r="V15" s="86"/>
      <c r="W15" s="85"/>
      <c r="X15" s="86"/>
      <c r="Y15" s="86"/>
      <c r="Z15" s="86"/>
      <c r="AA15" s="86"/>
      <c r="AB15" s="86"/>
      <c r="AC15" s="87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3"/>
      <c r="AS15" s="30"/>
      <c r="AT15" s="30"/>
      <c r="AU15" s="65"/>
    </row>
    <row r="16" spans="9:47" s="7" customFormat="1" ht="12">
      <c r="I16" s="16"/>
      <c r="AU16" s="34"/>
    </row>
    <row r="17" spans="9:47" s="7" customFormat="1" ht="12">
      <c r="I17" s="16"/>
      <c r="AU17" s="34"/>
    </row>
    <row r="18" spans="35:42" ht="12">
      <c r="AI18" s="7"/>
      <c r="AJ18" s="7"/>
      <c r="AK18" s="7"/>
      <c r="AL18" s="7"/>
      <c r="AM18" s="7"/>
      <c r="AN18" s="7"/>
      <c r="AO18" s="7"/>
      <c r="AP18" s="7"/>
    </row>
    <row r="19" spans="1:47" ht="18" customHeight="1">
      <c r="A19" s="9"/>
      <c r="F19" s="105">
        <v>1</v>
      </c>
      <c r="G19" s="105"/>
      <c r="H19" s="105"/>
      <c r="I19" s="105"/>
      <c r="J19" s="105">
        <v>0.9</v>
      </c>
      <c r="K19" s="105"/>
      <c r="L19" s="105"/>
      <c r="M19" s="105"/>
      <c r="N19" s="105">
        <v>0.8</v>
      </c>
      <c r="O19" s="105"/>
      <c r="P19" s="105"/>
      <c r="Q19" s="105"/>
      <c r="R19" s="105">
        <v>0.7</v>
      </c>
      <c r="S19" s="105"/>
      <c r="T19" s="105"/>
      <c r="U19" s="105"/>
      <c r="V19" s="105">
        <v>0.6</v>
      </c>
      <c r="W19" s="105"/>
      <c r="X19" s="105"/>
      <c r="Y19" s="105"/>
      <c r="Z19" s="105">
        <v>0.5</v>
      </c>
      <c r="AA19" s="105"/>
      <c r="AB19" s="105"/>
      <c r="AC19" s="105"/>
      <c r="AT19" s="64"/>
      <c r="AU19" s="6"/>
    </row>
    <row r="20" spans="1:47" ht="18" customHeight="1">
      <c r="A20" s="9"/>
      <c r="B20" s="106" t="str">
        <f>C15</f>
        <v>ｻｲﾗﾑｻﾞ</v>
      </c>
      <c r="C20" s="106"/>
      <c r="D20" s="106"/>
      <c r="E20" s="106"/>
      <c r="F20" s="107">
        <f>ROUND(H15*AN6,0)</f>
        <v>480</v>
      </c>
      <c r="G20" s="107"/>
      <c r="H20" s="107"/>
      <c r="I20" s="107"/>
      <c r="J20" s="107">
        <f>ROUND(F20*J19,0)</f>
        <v>432</v>
      </c>
      <c r="K20" s="107"/>
      <c r="L20" s="107"/>
      <c r="M20" s="107"/>
      <c r="N20" s="104">
        <f>ROUND(F20*N19,0)</f>
        <v>384</v>
      </c>
      <c r="O20" s="104"/>
      <c r="P20" s="104"/>
      <c r="Q20" s="104"/>
      <c r="R20" s="104">
        <f>ROUND(F20*R19,0)</f>
        <v>336</v>
      </c>
      <c r="S20" s="104"/>
      <c r="T20" s="104"/>
      <c r="U20" s="104"/>
      <c r="V20" s="104">
        <f>ROUND(F20*V19,0)</f>
        <v>288</v>
      </c>
      <c r="W20" s="104"/>
      <c r="X20" s="104"/>
      <c r="Y20" s="104"/>
      <c r="Z20" s="104">
        <f>ROUND(F20*Z19,0)</f>
        <v>240</v>
      </c>
      <c r="AA20" s="104"/>
      <c r="AB20" s="104"/>
      <c r="AC20" s="104"/>
      <c r="AE20" s="8"/>
      <c r="AF20" s="8"/>
      <c r="AG20" s="8"/>
      <c r="AT20" s="64"/>
      <c r="AU20" s="6"/>
    </row>
    <row r="21" spans="1:47" ht="18" customHeight="1">
      <c r="A21" s="9"/>
      <c r="B21" s="106"/>
      <c r="C21" s="106"/>
      <c r="D21" s="106"/>
      <c r="E21" s="106"/>
      <c r="F21" s="107"/>
      <c r="G21" s="107"/>
      <c r="H21" s="107"/>
      <c r="I21" s="107"/>
      <c r="J21" s="107"/>
      <c r="K21" s="107"/>
      <c r="L21" s="107"/>
      <c r="M21" s="107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E21" s="8"/>
      <c r="AF21" s="8"/>
      <c r="AG21" s="8"/>
      <c r="AT21" s="64"/>
      <c r="AU21" s="6"/>
    </row>
    <row r="22" spans="1:9" ht="12">
      <c r="A22" s="2"/>
      <c r="F22" s="2"/>
      <c r="G22" s="2"/>
      <c r="H22" s="2"/>
      <c r="I22" s="3"/>
    </row>
    <row r="23" spans="1:30" ht="12">
      <c r="A23" s="20"/>
      <c r="C23" s="1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"/>
      <c r="R23" s="32"/>
      <c r="S23" s="2"/>
      <c r="T23" s="8"/>
      <c r="U23" s="8"/>
      <c r="V23" s="2"/>
      <c r="W23" s="32"/>
      <c r="X23" s="2"/>
      <c r="Y23" s="8"/>
      <c r="Z23" s="8"/>
      <c r="AA23" s="8"/>
      <c r="AB23" s="8"/>
      <c r="AD23" s="6" t="s">
        <v>49</v>
      </c>
    </row>
    <row r="24" spans="1:30" ht="13.5">
      <c r="A24" s="20"/>
      <c r="C24" s="2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"/>
      <c r="R24" s="32"/>
      <c r="S24" s="2"/>
      <c r="T24" s="8"/>
      <c r="U24" s="8"/>
      <c r="V24" s="2"/>
      <c r="W24" s="32"/>
      <c r="X24" s="2"/>
      <c r="Y24" s="8"/>
      <c r="Z24" s="8"/>
      <c r="AA24" s="8"/>
      <c r="AB24" s="8"/>
      <c r="AD24" s="6" t="s">
        <v>50</v>
      </c>
    </row>
    <row r="25" spans="1:28" ht="13.5">
      <c r="A25" s="20"/>
      <c r="C25" s="2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"/>
      <c r="R25" s="32"/>
      <c r="S25" s="2"/>
      <c r="T25" s="8"/>
      <c r="U25" s="8"/>
      <c r="V25" s="2"/>
      <c r="W25" s="32"/>
      <c r="X25" s="2"/>
      <c r="Y25" s="8"/>
      <c r="Z25" s="8"/>
      <c r="AA25" s="8"/>
      <c r="AB25" s="8"/>
    </row>
    <row r="26" spans="1:28" ht="13.5">
      <c r="A26" s="20"/>
      <c r="C26" s="24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"/>
      <c r="R26" s="32"/>
      <c r="S26" s="2"/>
      <c r="T26" s="8"/>
      <c r="U26" s="8"/>
      <c r="V26" s="2"/>
      <c r="W26" s="32"/>
      <c r="X26" s="2"/>
      <c r="Y26" s="8"/>
      <c r="Z26" s="8"/>
      <c r="AA26" s="8"/>
      <c r="AB26" s="8"/>
    </row>
    <row r="27" spans="1:9" ht="18" customHeight="1">
      <c r="A27" s="8" t="s">
        <v>42</v>
      </c>
      <c r="F27" s="2"/>
      <c r="G27" s="2"/>
      <c r="H27" s="2"/>
      <c r="I27" s="3"/>
    </row>
    <row r="28" spans="3:47" ht="18" customHeight="1">
      <c r="C28" s="8"/>
      <c r="D28" s="8"/>
      <c r="E28" s="2"/>
      <c r="F28" s="8"/>
      <c r="G28" s="108"/>
      <c r="H28" s="103"/>
      <c r="I28" s="103"/>
      <c r="J28" s="103"/>
      <c r="K28" s="103"/>
      <c r="L28" s="103"/>
      <c r="M28" s="103"/>
      <c r="N28" s="108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T28" s="64"/>
      <c r="AU28" s="6"/>
    </row>
    <row r="29" spans="2:47" ht="18" customHeight="1">
      <c r="B29" s="74"/>
      <c r="C29" s="8"/>
      <c r="D29" s="8"/>
      <c r="E29" s="2"/>
      <c r="F29" s="2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T29" s="64"/>
      <c r="AU29" s="6"/>
    </row>
    <row r="30" spans="2:47" ht="18" customHeight="1">
      <c r="B30" s="106" t="str">
        <f>C15</f>
        <v>ｻｲﾗﾑｻﾞ</v>
      </c>
      <c r="C30" s="106"/>
      <c r="D30" s="106"/>
      <c r="E30" s="106"/>
      <c r="F30" s="106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T30" s="64"/>
      <c r="AU30" s="6"/>
    </row>
    <row r="31" spans="2:47" ht="18" customHeight="1">
      <c r="B31" s="106"/>
      <c r="C31" s="106"/>
      <c r="D31" s="106"/>
      <c r="E31" s="106"/>
      <c r="F31" s="106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T31" s="64"/>
      <c r="AU31" s="6"/>
    </row>
    <row r="32" spans="2:47" ht="18" customHeight="1">
      <c r="B32" s="109" t="s">
        <v>43</v>
      </c>
      <c r="C32" s="110"/>
      <c r="D32" s="110"/>
      <c r="E32" s="110"/>
      <c r="F32" s="111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T32" s="64"/>
      <c r="AU32" s="6"/>
    </row>
    <row r="33" spans="2:47" ht="18" customHeight="1">
      <c r="B33" s="112"/>
      <c r="C33" s="113"/>
      <c r="D33" s="113"/>
      <c r="E33" s="113"/>
      <c r="F33" s="114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T33" s="64"/>
      <c r="AU33" s="6"/>
    </row>
    <row r="34" spans="2:47" ht="18" customHeight="1">
      <c r="B34" s="115" t="s">
        <v>44</v>
      </c>
      <c r="C34" s="106"/>
      <c r="D34" s="106"/>
      <c r="E34" s="106"/>
      <c r="F34" s="106"/>
      <c r="G34" s="116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T34" s="64"/>
      <c r="AU34" s="6"/>
    </row>
    <row r="35" spans="2:47" ht="18" customHeight="1">
      <c r="B35" s="106"/>
      <c r="C35" s="106"/>
      <c r="D35" s="106"/>
      <c r="E35" s="106"/>
      <c r="F35" s="106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T35" s="64"/>
      <c r="AU35" s="6"/>
    </row>
    <row r="36" spans="1:31" ht="18" customHeight="1">
      <c r="A36" s="1"/>
      <c r="B36" s="1"/>
      <c r="C36" s="1"/>
      <c r="D36" s="1"/>
      <c r="E36" s="1"/>
      <c r="F36" s="29"/>
      <c r="G36" s="29"/>
      <c r="H36" s="29"/>
      <c r="K36" s="33"/>
      <c r="L36" s="33"/>
      <c r="M36" s="34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ht="18" customHeight="1">
      <c r="A37" s="1"/>
      <c r="B37" s="1"/>
      <c r="C37" s="1"/>
      <c r="D37" s="1"/>
      <c r="E37" s="1"/>
      <c r="F37" s="29"/>
      <c r="G37" s="29"/>
      <c r="H37" s="29"/>
      <c r="K37" s="33"/>
      <c r="L37" s="33"/>
      <c r="M37" s="34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18" customHeight="1">
      <c r="A38" s="1"/>
      <c r="B38" s="1"/>
      <c r="C38" s="1"/>
      <c r="D38" s="1"/>
      <c r="E38" s="1"/>
      <c r="F38" s="29"/>
      <c r="G38" s="29"/>
      <c r="H38" s="29"/>
      <c r="K38" s="33"/>
      <c r="L38" s="33"/>
      <c r="M38" s="34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ht="18" customHeight="1">
      <c r="A39" s="1"/>
      <c r="B39" s="1"/>
      <c r="C39" s="1"/>
      <c r="D39" s="1"/>
      <c r="E39" s="1"/>
      <c r="F39" s="29"/>
      <c r="G39" s="29"/>
      <c r="H39" s="29"/>
      <c r="K39" s="33"/>
      <c r="L39" s="33"/>
      <c r="M39" s="34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ht="18" customHeight="1">
      <c r="A40" s="1"/>
      <c r="B40" s="1"/>
      <c r="C40" s="1"/>
      <c r="D40" s="1"/>
      <c r="E40" s="1"/>
      <c r="F40" s="29"/>
      <c r="G40" s="29"/>
      <c r="H40" s="29"/>
      <c r="K40" s="33"/>
      <c r="L40" s="33"/>
      <c r="M40" s="34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ht="18" customHeight="1">
      <c r="A41" s="1"/>
      <c r="B41" s="1"/>
      <c r="C41" s="1"/>
      <c r="D41" s="1"/>
      <c r="E41" s="1"/>
      <c r="F41" s="29"/>
      <c r="G41" s="29"/>
      <c r="H41" s="29"/>
      <c r="K41" s="33"/>
      <c r="L41" s="33"/>
      <c r="M41" s="34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ht="18" customHeight="1">
      <c r="A42" s="1"/>
      <c r="B42" s="1"/>
      <c r="C42" s="1"/>
      <c r="D42" s="1"/>
      <c r="E42" s="1"/>
      <c r="F42" s="29"/>
      <c r="G42" s="29"/>
      <c r="H42" s="29"/>
      <c r="K42" s="33"/>
      <c r="L42" s="33"/>
      <c r="M42" s="34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ht="18" customHeight="1">
      <c r="A43" s="1"/>
      <c r="B43" s="1"/>
      <c r="C43" s="1"/>
      <c r="D43" s="1"/>
      <c r="E43" s="1"/>
      <c r="F43" s="29"/>
      <c r="G43" s="29"/>
      <c r="H43" s="29"/>
      <c r="K43" s="33"/>
      <c r="L43" s="33"/>
      <c r="M43" s="34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ht="18" customHeight="1">
      <c r="A44" s="1"/>
      <c r="B44" s="1"/>
      <c r="C44" s="1"/>
      <c r="D44" s="1"/>
      <c r="E44" s="1"/>
      <c r="F44" s="29"/>
      <c r="G44" s="29"/>
      <c r="H44" s="29"/>
      <c r="K44" s="33"/>
      <c r="L44" s="33"/>
      <c r="M44" s="34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ht="18" customHeight="1">
      <c r="A45" s="1"/>
      <c r="B45" s="1"/>
      <c r="C45" s="1"/>
      <c r="D45" s="1"/>
      <c r="E45" s="1"/>
      <c r="F45" s="29"/>
      <c r="G45" s="29"/>
      <c r="H45" s="29"/>
      <c r="K45" s="33"/>
      <c r="L45" s="33"/>
      <c r="M45" s="34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18" customHeight="1">
      <c r="A46" s="1"/>
      <c r="B46" s="1"/>
      <c r="C46" s="1"/>
      <c r="D46" s="1"/>
      <c r="E46" s="1"/>
      <c r="F46" s="29"/>
      <c r="G46" s="29"/>
      <c r="H46" s="29"/>
      <c r="K46" s="33"/>
      <c r="L46" s="33"/>
      <c r="M46" s="34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ht="18" customHeight="1">
      <c r="A47" s="1"/>
      <c r="B47" s="1"/>
      <c r="C47" s="1"/>
      <c r="D47" s="1"/>
      <c r="E47" s="1"/>
      <c r="F47" s="29"/>
      <c r="G47" s="29"/>
      <c r="H47" s="29"/>
      <c r="K47" s="33"/>
      <c r="L47" s="33"/>
      <c r="M47" s="34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ht="18" customHeight="1">
      <c r="A48" s="1"/>
      <c r="B48" s="1"/>
      <c r="C48" s="1"/>
      <c r="D48" s="1"/>
      <c r="E48" s="1"/>
      <c r="F48" s="29"/>
      <c r="G48" s="29"/>
      <c r="H48" s="29"/>
      <c r="K48" s="33"/>
      <c r="L48" s="33"/>
      <c r="M48" s="34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18" customHeight="1">
      <c r="A49" s="1"/>
      <c r="B49" s="1"/>
      <c r="C49" s="1"/>
      <c r="D49" s="1"/>
      <c r="E49" s="1"/>
      <c r="F49" s="29"/>
      <c r="G49" s="29"/>
      <c r="H49" s="29"/>
      <c r="K49" s="33"/>
      <c r="L49" s="33"/>
      <c r="M49" s="34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ht="18" customHeight="1">
      <c r="A50" s="1"/>
      <c r="B50" s="1"/>
      <c r="C50" s="1"/>
      <c r="D50" s="1"/>
      <c r="E50" s="1"/>
      <c r="F50" s="29"/>
      <c r="G50" s="29"/>
      <c r="H50" s="29"/>
      <c r="K50" s="33"/>
      <c r="L50" s="33"/>
      <c r="M50" s="34"/>
      <c r="W50" s="31"/>
      <c r="X50" s="31"/>
      <c r="Y50" s="31"/>
      <c r="Z50" s="31"/>
      <c r="AA50" s="31"/>
      <c r="AB50" s="31"/>
      <c r="AC50" s="31"/>
      <c r="AD50" s="31"/>
      <c r="AE50" s="31"/>
    </row>
  </sheetData>
  <sheetProtection/>
  <mergeCells count="43">
    <mergeCell ref="AB34:AH35"/>
    <mergeCell ref="AI34:AO35"/>
    <mergeCell ref="B34:F35"/>
    <mergeCell ref="G34:M35"/>
    <mergeCell ref="N34:T35"/>
    <mergeCell ref="U34:AA35"/>
    <mergeCell ref="B32:F33"/>
    <mergeCell ref="G32:M33"/>
    <mergeCell ref="N32:T33"/>
    <mergeCell ref="U32:AA33"/>
    <mergeCell ref="AB32:AH33"/>
    <mergeCell ref="AI32:AO33"/>
    <mergeCell ref="AI28:AO29"/>
    <mergeCell ref="B30:F31"/>
    <mergeCell ref="G30:M31"/>
    <mergeCell ref="N30:T31"/>
    <mergeCell ref="U30:AA31"/>
    <mergeCell ref="AB30:AH31"/>
    <mergeCell ref="AI30:AO31"/>
    <mergeCell ref="G28:M29"/>
    <mergeCell ref="N28:T29"/>
    <mergeCell ref="U28:AA29"/>
    <mergeCell ref="B20:E21"/>
    <mergeCell ref="F20:I21"/>
    <mergeCell ref="J20:M21"/>
    <mergeCell ref="Z19:AC19"/>
    <mergeCell ref="V20:Y21"/>
    <mergeCell ref="Z20:AC21"/>
    <mergeCell ref="AB28:AH29"/>
    <mergeCell ref="N20:Q21"/>
    <mergeCell ref="J19:M19"/>
    <mergeCell ref="F19:I19"/>
    <mergeCell ref="N19:Q19"/>
    <mergeCell ref="R19:U19"/>
    <mergeCell ref="R20:U21"/>
    <mergeCell ref="V19:Y19"/>
    <mergeCell ref="H15:J15"/>
    <mergeCell ref="AN5:AQ5"/>
    <mergeCell ref="AN6:AQ6"/>
    <mergeCell ref="AN7:AQ7"/>
    <mergeCell ref="AN8:AQ8"/>
    <mergeCell ref="AJ4:AQ4"/>
    <mergeCell ref="AJ9:AM9"/>
  </mergeCells>
  <printOptions/>
  <pageMargins left="0.984251968503937" right="0.3937007874015748" top="0.3937007874015748" bottom="0.31496062992125984" header="0.15748031496062992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26" sqref="B26"/>
    </sheetView>
  </sheetViews>
  <sheetFormatPr defaultColWidth="11.625" defaultRowHeight="24" customHeight="1"/>
  <cols>
    <col min="1" max="1" width="13.50390625" style="14" customWidth="1"/>
    <col min="2" max="2" width="18.375" style="10" customWidth="1"/>
    <col min="3" max="3" width="10.375" style="14" customWidth="1"/>
    <col min="4" max="4" width="10.75390625" style="11" customWidth="1"/>
    <col min="5" max="5" width="68.125" style="9" customWidth="1"/>
    <col min="6" max="16384" width="11.625" style="9" customWidth="1"/>
  </cols>
  <sheetData>
    <row r="1" spans="1:3" ht="20.25" customHeight="1">
      <c r="A1" s="14" t="s">
        <v>8</v>
      </c>
      <c r="B1" s="10" t="s">
        <v>56</v>
      </c>
      <c r="C1" s="13" t="s">
        <v>9</v>
      </c>
    </row>
    <row r="2" spans="1:2" ht="20.25" customHeight="1" thickBot="1">
      <c r="A2" s="14" t="s">
        <v>7</v>
      </c>
      <c r="B2" s="10" t="s">
        <v>57</v>
      </c>
    </row>
    <row r="3" spans="1:4" ht="20.25" customHeight="1" thickBot="1">
      <c r="A3" s="14" t="s">
        <v>2</v>
      </c>
      <c r="B3" s="10" t="s">
        <v>58</v>
      </c>
      <c r="C3" s="13" t="s">
        <v>10</v>
      </c>
      <c r="D3" s="66"/>
    </row>
    <row r="4" spans="1:3" ht="20.25" customHeight="1">
      <c r="A4" s="14" t="s">
        <v>3</v>
      </c>
      <c r="B4" s="11">
        <v>20090</v>
      </c>
      <c r="C4" s="22" t="str">
        <f>IF(D4=""," ",ROUND((D4-D3)/30.4375,1))</f>
        <v> </v>
      </c>
    </row>
    <row r="5" spans="1:3" ht="20.25" customHeight="1">
      <c r="A5" s="14" t="s">
        <v>16</v>
      </c>
      <c r="B5" s="11" t="s">
        <v>28</v>
      </c>
      <c r="C5" s="22" t="str">
        <f>IF(D5=""," ",ROUND((D5-D3)/30.4375,1))</f>
        <v> </v>
      </c>
    </row>
    <row r="6" spans="1:3" ht="20.25" customHeight="1">
      <c r="A6" s="14" t="s">
        <v>17</v>
      </c>
      <c r="B6" s="10" t="s">
        <v>59</v>
      </c>
      <c r="C6" s="22" t="str">
        <f>IF(D6=""," ",ROUND((D6-D3)/30.4375,1))</f>
        <v> </v>
      </c>
    </row>
    <row r="7" spans="1:3" ht="20.25" customHeight="1">
      <c r="A7" s="12" t="s">
        <v>11</v>
      </c>
      <c r="B7" s="10" t="s">
        <v>13</v>
      </c>
      <c r="C7" s="22" t="str">
        <f>IF(D7=""," ",ROUND((D7-D3)/30.4375,1))</f>
        <v> </v>
      </c>
    </row>
    <row r="8" spans="1:5" ht="20.25" customHeight="1">
      <c r="A8" s="14" t="s">
        <v>25</v>
      </c>
      <c r="B8" s="11">
        <v>43922</v>
      </c>
      <c r="C8" s="22" t="str">
        <f>IF(D8=""," ",ROUND((D8-D3)/30.4375,1))</f>
        <v> </v>
      </c>
      <c r="E8" s="68"/>
    </row>
    <row r="9" spans="1:3" ht="20.25" customHeight="1">
      <c r="A9" s="14" t="s">
        <v>26</v>
      </c>
      <c r="B9" s="10">
        <f>ROUNDDOWN((B8-B4)/365.25,1)</f>
        <v>65.2</v>
      </c>
      <c r="C9" s="22" t="str">
        <f>IF(D9=""," ",ROUND((D9-D3)/30.4375,1))</f>
        <v> </v>
      </c>
    </row>
    <row r="10" spans="1:3" ht="20.25" customHeight="1">
      <c r="A10" s="14" t="s">
        <v>4</v>
      </c>
      <c r="B10" s="10">
        <v>170</v>
      </c>
      <c r="C10" s="22" t="str">
        <f>IF(D10=""," ",ROUND((D10-D3)/30.4375,1))</f>
        <v> </v>
      </c>
    </row>
    <row r="11" spans="1:3" ht="20.25" customHeight="1">
      <c r="A11" s="14" t="s">
        <v>5</v>
      </c>
      <c r="B11" s="10">
        <v>60</v>
      </c>
      <c r="C11" s="22" t="str">
        <f>IF(D11=""," ",ROUND((D11-D3)/30.4375,1))</f>
        <v> </v>
      </c>
    </row>
    <row r="12" spans="1:3" ht="20.25" customHeight="1">
      <c r="A12" s="14" t="s">
        <v>6</v>
      </c>
      <c r="B12" s="10">
        <f>ROUND(B10^0.725*B11^0.425*0.007184,2)</f>
        <v>1.69</v>
      </c>
      <c r="C12" s="22" t="str">
        <f>IF(D12=""," ",ROUND((D12-D3)/30.4375,1))</f>
        <v> </v>
      </c>
    </row>
    <row r="13" spans="1:3" ht="20.25" customHeight="1">
      <c r="A13" s="14" t="s">
        <v>24</v>
      </c>
      <c r="B13" s="10">
        <v>1</v>
      </c>
      <c r="C13" s="22" t="str">
        <f>IF(D13=""," ",ROUND((D13-D3)/30.4375,1))</f>
        <v> </v>
      </c>
    </row>
    <row r="14" spans="1:3" ht="20.25" customHeight="1">
      <c r="A14" s="14" t="s">
        <v>27</v>
      </c>
      <c r="B14" s="10">
        <f>IF(B5="男",ROUNDDOWN(194*B13^-1.094*B9^-0.287,1),ROUNDDOWN(194*B13^-1.094*B9^-0.287*0.739,1))</f>
        <v>58.4</v>
      </c>
      <c r="C14" s="22" t="str">
        <f>IF(D14=""," ",ROUND((D14-D3)/30.4375,1))</f>
        <v> </v>
      </c>
    </row>
    <row r="15" ht="20.25" customHeight="1"/>
    <row r="29" ht="24" customHeight="1">
      <c r="A29" s="14" t="s">
        <v>28</v>
      </c>
    </row>
    <row r="30" ht="24" customHeight="1">
      <c r="A30" s="14" t="s">
        <v>29</v>
      </c>
    </row>
    <row r="32" ht="24" customHeight="1">
      <c r="A32" s="14" t="s">
        <v>13</v>
      </c>
    </row>
    <row r="33" ht="24" customHeight="1">
      <c r="A33" s="14" t="s">
        <v>12</v>
      </c>
    </row>
  </sheetData>
  <sheetProtection/>
  <dataValidations count="2">
    <dataValidation type="list" allowBlank="1" showInputMessage="1" showErrorMessage="1" sqref="B7">
      <formula1>$A$32:$A$33</formula1>
    </dataValidation>
    <dataValidation type="list" allowBlank="1" showInputMessage="1" showErrorMessage="1" sqref="B5">
      <formula1>$A$29:$A$30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69"/>
  <sheetViews>
    <sheetView zoomScalePageLayoutView="0" workbookViewId="0" topLeftCell="A1">
      <selection activeCell="S19" sqref="S19"/>
    </sheetView>
  </sheetViews>
  <sheetFormatPr defaultColWidth="9.00390625" defaultRowHeight="12" customHeight="1"/>
  <cols>
    <col min="1" max="1" width="4.75390625" style="27" customWidth="1"/>
    <col min="2" max="2" width="14.375" style="4" customWidth="1"/>
    <col min="3" max="3" width="5.75390625" style="4" customWidth="1"/>
    <col min="4" max="4" width="9.875" style="4" customWidth="1"/>
    <col min="5" max="5" width="15.50390625" style="5" customWidth="1"/>
    <col min="6" max="6" width="4.25390625" style="35" customWidth="1"/>
    <col min="7" max="7" width="2.375" style="5" customWidth="1"/>
    <col min="8" max="9" width="15.00390625" style="4" customWidth="1"/>
    <col min="10" max="10" width="4.25390625" style="5" customWidth="1"/>
    <col min="11" max="11" width="2.875" style="5" customWidth="1"/>
    <col min="12" max="12" width="3.75390625" style="5" customWidth="1"/>
    <col min="13" max="13" width="7.50390625" style="25" customWidth="1"/>
    <col min="14" max="14" width="6.25390625" style="27" customWidth="1"/>
    <col min="15" max="15" width="3.00390625" style="35" customWidth="1"/>
    <col min="16" max="16" width="15.00390625" style="35" customWidth="1"/>
    <col min="17" max="17" width="3.625" style="25" customWidth="1"/>
    <col min="18" max="16384" width="9.00390625" style="4" customWidth="1"/>
  </cols>
  <sheetData>
    <row r="1" spans="2:17" ht="15" customHeight="1">
      <c r="B1" s="40"/>
      <c r="C1" s="40"/>
      <c r="D1" s="40"/>
      <c r="E1" s="39"/>
      <c r="F1" s="38"/>
      <c r="G1" s="39"/>
      <c r="H1" s="40"/>
      <c r="I1" s="40"/>
      <c r="J1" s="40"/>
      <c r="K1" s="39"/>
      <c r="L1" s="40"/>
      <c r="M1" s="39"/>
      <c r="N1" s="28"/>
      <c r="O1" s="38"/>
      <c r="P1" s="38"/>
      <c r="Q1" s="39"/>
    </row>
    <row r="2" spans="2:17" ht="15" customHeight="1">
      <c r="B2" s="40"/>
      <c r="C2" s="40"/>
      <c r="D2" s="40"/>
      <c r="E2" s="39"/>
      <c r="F2" s="38"/>
      <c r="G2" s="39"/>
      <c r="H2" s="40"/>
      <c r="I2" s="51" t="str">
        <f>IF('患者情報'!B7="外来",'患者情報'!B1,"　")</f>
        <v>100000-0</v>
      </c>
      <c r="J2" s="52"/>
      <c r="K2" s="52"/>
      <c r="L2" s="40"/>
      <c r="M2" s="40"/>
      <c r="O2" s="38"/>
      <c r="P2" s="41"/>
      <c r="Q2" s="42"/>
    </row>
    <row r="3" spans="2:17" ht="15" customHeight="1">
      <c r="B3" s="40"/>
      <c r="C3" s="40"/>
      <c r="D3" s="45"/>
      <c r="E3" s="39"/>
      <c r="F3" s="38"/>
      <c r="G3" s="39"/>
      <c r="H3" s="40"/>
      <c r="I3" s="51" t="str">
        <f>IF('患者情報'!B7="外来",'患者情報'!B2,"　")</f>
        <v>オオズ　タロウ</v>
      </c>
      <c r="J3" s="52"/>
      <c r="K3" s="52"/>
      <c r="L3" s="40"/>
      <c r="M3" s="40"/>
      <c r="O3" s="38"/>
      <c r="P3" s="41"/>
      <c r="Q3" s="42"/>
    </row>
    <row r="4" spans="2:17" ht="24" customHeight="1" thickBot="1">
      <c r="B4" s="40"/>
      <c r="C4" s="46" t="str">
        <f>IF('患者情報'!B7="外来","　",P6)</f>
        <v>　</v>
      </c>
      <c r="D4" s="40"/>
      <c r="E4" s="39"/>
      <c r="F4" s="38"/>
      <c r="G4" s="39"/>
      <c r="H4" s="40"/>
      <c r="I4" s="53" t="str">
        <f>IF('患者情報'!B7="外来",'患者情報'!B3,"　")</f>
        <v>大洲　太郎</v>
      </c>
      <c r="J4" s="54"/>
      <c r="K4" s="54"/>
      <c r="L4" s="40"/>
      <c r="M4" s="40"/>
      <c r="O4" s="38"/>
      <c r="P4" s="43"/>
      <c r="Q4" s="42"/>
    </row>
    <row r="5" spans="2:17" ht="21.75" customHeight="1" thickBot="1" thickTop="1">
      <c r="B5" s="40"/>
      <c r="C5" s="40"/>
      <c r="D5" s="40"/>
      <c r="E5" s="39"/>
      <c r="F5" s="38"/>
      <c r="G5" s="39"/>
      <c r="H5" s="40"/>
      <c r="I5" s="120">
        <f>IF('患者情報'!B7="外来",'患者情報'!B4,"　")</f>
        <v>20090</v>
      </c>
      <c r="J5" s="120"/>
      <c r="K5" s="55" t="str">
        <f>IF('患者情報'!B7="外来",'患者情報'!B5,"　")</f>
        <v>男</v>
      </c>
      <c r="L5" s="56">
        <f>IF('患者情報'!B7="外来",ROUNDDOWN((I7-I5)/365.25,0),"　")</f>
        <v>65</v>
      </c>
      <c r="M5" s="52" t="str">
        <f>IF('患者情報'!B7="外来","才","　")</f>
        <v>才</v>
      </c>
      <c r="O5" s="38"/>
      <c r="P5" s="63" t="s">
        <v>18</v>
      </c>
      <c r="Q5" s="44"/>
    </row>
    <row r="6" spans="2:17" ht="21.75" customHeight="1" thickTop="1">
      <c r="B6" s="40"/>
      <c r="C6" s="40"/>
      <c r="D6" s="40"/>
      <c r="E6" s="39"/>
      <c r="F6" s="38"/>
      <c r="G6" s="39"/>
      <c r="H6" s="40"/>
      <c r="I6" s="51" t="str">
        <f>IF('患者情報'!B7="外来",'患者情報'!B6,"　")</f>
        <v>内科　Dr.</v>
      </c>
      <c r="J6" s="52"/>
      <c r="K6" s="52"/>
      <c r="L6" s="40"/>
      <c r="M6" s="40"/>
      <c r="O6" s="38"/>
      <c r="P6" s="118">
        <v>43922</v>
      </c>
      <c r="Q6" s="44"/>
    </row>
    <row r="7" spans="2:17" ht="21.75" customHeight="1" thickBot="1">
      <c r="B7" s="40"/>
      <c r="C7" s="40"/>
      <c r="D7" s="47"/>
      <c r="E7" s="39"/>
      <c r="F7" s="38"/>
      <c r="G7" s="39"/>
      <c r="H7" s="57"/>
      <c r="I7" s="121">
        <f>IF('患者情報'!B7="外来",P6,"　")</f>
        <v>43922</v>
      </c>
      <c r="J7" s="121"/>
      <c r="K7" s="121"/>
      <c r="L7" s="40"/>
      <c r="M7" s="40"/>
      <c r="O7" s="38"/>
      <c r="P7" s="119"/>
      <c r="Q7" s="44"/>
    </row>
    <row r="8" spans="2:17" ht="12.75" customHeight="1" thickTop="1">
      <c r="B8" s="40"/>
      <c r="D8" s="48"/>
      <c r="E8" s="39"/>
      <c r="F8" s="38"/>
      <c r="G8" s="39"/>
      <c r="H8" s="25"/>
      <c r="I8" s="93"/>
      <c r="J8" s="94"/>
      <c r="K8" s="94"/>
      <c r="L8" s="95"/>
      <c r="M8" s="44"/>
      <c r="O8" s="38"/>
      <c r="P8" s="38"/>
      <c r="Q8" s="44"/>
    </row>
    <row r="9" spans="2:17" ht="12" customHeight="1">
      <c r="B9" s="40"/>
      <c r="C9" s="117" t="str">
        <f>C4</f>
        <v>　</v>
      </c>
      <c r="D9" s="117"/>
      <c r="E9" s="117"/>
      <c r="F9" s="38"/>
      <c r="G9" s="39"/>
      <c r="H9" s="122" t="str">
        <f>IF('患者情報'!B7="外来","　",'患者情報'!B3)</f>
        <v>　</v>
      </c>
      <c r="I9" s="96" t="s">
        <v>60</v>
      </c>
      <c r="J9" s="39"/>
      <c r="K9" s="39"/>
      <c r="L9" s="39"/>
      <c r="M9" s="44"/>
      <c r="O9" s="37"/>
      <c r="P9" s="37"/>
      <c r="Q9" s="36"/>
    </row>
    <row r="10" spans="2:17" ht="12" customHeight="1">
      <c r="B10" s="40"/>
      <c r="C10" s="117"/>
      <c r="D10" s="117"/>
      <c r="E10" s="117"/>
      <c r="F10" s="38"/>
      <c r="G10" s="39"/>
      <c r="H10" s="122"/>
      <c r="I10" s="40"/>
      <c r="J10" s="39"/>
      <c r="K10" s="39"/>
      <c r="L10" s="39"/>
      <c r="M10" s="44"/>
      <c r="P10" s="5"/>
      <c r="Q10" s="35"/>
    </row>
    <row r="11" spans="2:17" ht="12" customHeight="1">
      <c r="B11" s="40"/>
      <c r="C11" s="117"/>
      <c r="D11" s="117"/>
      <c r="E11" s="117"/>
      <c r="F11" s="38"/>
      <c r="G11" s="39"/>
      <c r="H11" s="122"/>
      <c r="I11" s="40"/>
      <c r="J11" s="39"/>
      <c r="K11" s="39"/>
      <c r="L11" s="39"/>
      <c r="M11" s="44"/>
      <c r="P11" s="5"/>
      <c r="Q11" s="35"/>
    </row>
    <row r="12" spans="2:17" ht="12" customHeight="1">
      <c r="B12" s="40"/>
      <c r="C12" s="117"/>
      <c r="D12" s="117"/>
      <c r="E12" s="117"/>
      <c r="F12" s="38"/>
      <c r="G12" s="39"/>
      <c r="H12" s="122"/>
      <c r="I12" s="40"/>
      <c r="J12" s="39"/>
      <c r="K12" s="39"/>
      <c r="L12" s="39"/>
      <c r="M12" s="44"/>
      <c r="P12" s="5"/>
      <c r="Q12" s="35"/>
    </row>
    <row r="13" spans="2:17" ht="12" customHeight="1">
      <c r="B13" s="40"/>
      <c r="C13" s="40"/>
      <c r="D13" s="40"/>
      <c r="E13" s="39"/>
      <c r="F13" s="38"/>
      <c r="G13" s="39"/>
      <c r="H13" s="40"/>
      <c r="I13" s="40"/>
      <c r="J13" s="39"/>
      <c r="K13" s="39"/>
      <c r="L13" s="39"/>
      <c r="M13" s="44"/>
      <c r="P13" s="5"/>
      <c r="Q13" s="35"/>
    </row>
    <row r="14" spans="2:17" ht="12" customHeight="1">
      <c r="B14" s="40"/>
      <c r="C14" s="40"/>
      <c r="D14" s="40"/>
      <c r="E14" s="39"/>
      <c r="F14" s="38"/>
      <c r="G14" s="39"/>
      <c r="H14" s="40"/>
      <c r="I14" s="40"/>
      <c r="J14" s="39"/>
      <c r="K14" s="39"/>
      <c r="L14" s="39"/>
      <c r="M14" s="44"/>
      <c r="P14" s="5"/>
      <c r="Q14" s="35"/>
    </row>
    <row r="15" spans="2:17" ht="12" customHeight="1">
      <c r="B15" s="40"/>
      <c r="C15" s="40"/>
      <c r="D15" s="44"/>
      <c r="E15" s="62" t="s">
        <v>0</v>
      </c>
      <c r="F15" s="62"/>
      <c r="G15" s="61"/>
      <c r="H15" s="58"/>
      <c r="I15" s="59" t="s">
        <v>34</v>
      </c>
      <c r="J15" s="61"/>
      <c r="K15" s="61"/>
      <c r="L15" s="60"/>
      <c r="M15" s="44"/>
      <c r="P15" s="5"/>
      <c r="Q15" s="35"/>
    </row>
    <row r="16" spans="2:17" ht="12" customHeight="1">
      <c r="B16" s="40"/>
      <c r="C16" s="40"/>
      <c r="D16" s="44"/>
      <c r="E16" s="61"/>
      <c r="F16" s="62"/>
      <c r="G16" s="61"/>
      <c r="H16" s="59"/>
      <c r="I16" s="59"/>
      <c r="J16" s="61"/>
      <c r="K16" s="61"/>
      <c r="L16" s="60"/>
      <c r="M16" s="44"/>
      <c r="O16" s="37"/>
      <c r="P16" s="28"/>
      <c r="Q16" s="27"/>
    </row>
    <row r="17" spans="2:17" ht="24" customHeight="1">
      <c r="B17" s="40"/>
      <c r="C17" s="40"/>
      <c r="D17" s="76" t="s">
        <v>33</v>
      </c>
      <c r="E17" s="39"/>
      <c r="F17" s="38"/>
      <c r="G17" s="39"/>
      <c r="H17" s="59"/>
      <c r="I17" s="59"/>
      <c r="J17" s="39"/>
      <c r="K17" s="61"/>
      <c r="L17" s="60"/>
      <c r="M17" s="61"/>
      <c r="P17" s="67"/>
      <c r="Q17" s="35"/>
    </row>
    <row r="18" spans="2:17" ht="0.75" customHeight="1">
      <c r="B18" s="40"/>
      <c r="C18" s="40"/>
      <c r="D18" s="44"/>
      <c r="E18" s="39"/>
      <c r="F18" s="38"/>
      <c r="G18" s="39"/>
      <c r="H18" s="40"/>
      <c r="I18" s="59"/>
      <c r="J18" s="39"/>
      <c r="K18" s="39"/>
      <c r="L18" s="60"/>
      <c r="M18" s="44"/>
      <c r="P18" s="5"/>
      <c r="Q18" s="35"/>
    </row>
    <row r="19" spans="2:17" ht="12" customHeight="1">
      <c r="B19" s="40"/>
      <c r="C19" s="40"/>
      <c r="D19" s="40"/>
      <c r="E19" s="39"/>
      <c r="F19" s="38"/>
      <c r="G19" s="39"/>
      <c r="H19" s="40"/>
      <c r="I19" s="59"/>
      <c r="J19" s="39"/>
      <c r="K19" s="39"/>
      <c r="L19" s="60"/>
      <c r="M19" s="44"/>
      <c r="P19" s="5"/>
      <c r="Q19" s="35"/>
    </row>
    <row r="20" spans="2:17" ht="18" customHeight="1">
      <c r="B20" s="40"/>
      <c r="C20" s="40"/>
      <c r="D20" s="80" t="s">
        <v>63</v>
      </c>
      <c r="E20" s="98" t="s">
        <v>64</v>
      </c>
      <c r="F20" s="70"/>
      <c r="G20" s="71"/>
      <c r="H20" s="40"/>
      <c r="I20" s="26"/>
      <c r="J20" s="35"/>
      <c r="L20" s="60"/>
      <c r="M20" s="44"/>
      <c r="P20" s="5"/>
      <c r="Q20" s="35"/>
    </row>
    <row r="21" spans="2:17" ht="6" customHeight="1">
      <c r="B21" s="40"/>
      <c r="C21" s="40"/>
      <c r="D21" s="40"/>
      <c r="H21" s="44"/>
      <c r="J21" s="35"/>
      <c r="L21" s="60"/>
      <c r="M21" s="44"/>
      <c r="P21" s="5"/>
      <c r="Q21" s="35"/>
    </row>
    <row r="22" spans="2:16" ht="12" customHeight="1">
      <c r="B22" s="40"/>
      <c r="C22" s="40"/>
      <c r="D22" s="44" t="s">
        <v>65</v>
      </c>
      <c r="E22" s="20" t="s">
        <v>32</v>
      </c>
      <c r="H22" s="40"/>
      <c r="J22" s="35"/>
      <c r="L22" s="60"/>
      <c r="M22" s="44"/>
      <c r="P22" s="5"/>
    </row>
    <row r="23" spans="2:17" ht="12" customHeight="1">
      <c r="B23" s="40"/>
      <c r="C23" s="40"/>
      <c r="D23" s="44"/>
      <c r="E23" s="20" t="s">
        <v>66</v>
      </c>
      <c r="F23" s="35">
        <v>1</v>
      </c>
      <c r="G23" s="35" t="s">
        <v>62</v>
      </c>
      <c r="H23" s="40"/>
      <c r="J23" s="35"/>
      <c r="L23" s="60"/>
      <c r="M23" s="44"/>
      <c r="O23" s="37"/>
      <c r="P23" s="28"/>
      <c r="Q23" s="27"/>
    </row>
    <row r="24" spans="2:16" ht="12" customHeight="1">
      <c r="B24" s="40"/>
      <c r="C24" s="40"/>
      <c r="D24" s="44"/>
      <c r="E24" s="20" t="s">
        <v>67</v>
      </c>
      <c r="F24" s="35">
        <v>1</v>
      </c>
      <c r="G24" s="35" t="s">
        <v>31</v>
      </c>
      <c r="H24" s="40"/>
      <c r="J24" s="35"/>
      <c r="L24" s="60"/>
      <c r="M24" s="44"/>
      <c r="P24" s="5"/>
    </row>
    <row r="25" spans="2:17" ht="12" customHeight="1">
      <c r="B25" s="40"/>
      <c r="C25" s="40"/>
      <c r="D25" s="49"/>
      <c r="E25" s="20" t="s">
        <v>68</v>
      </c>
      <c r="F25" s="35">
        <v>1</v>
      </c>
      <c r="G25" s="5" t="s">
        <v>69</v>
      </c>
      <c r="H25" s="40"/>
      <c r="J25" s="35"/>
      <c r="L25" s="60"/>
      <c r="M25" s="44"/>
      <c r="P25" s="5"/>
      <c r="Q25" s="4"/>
    </row>
    <row r="26" spans="2:16" ht="12" customHeight="1">
      <c r="B26" s="40"/>
      <c r="C26" s="40"/>
      <c r="D26" s="40"/>
      <c r="E26" s="21" t="s">
        <v>70</v>
      </c>
      <c r="F26" s="70"/>
      <c r="G26" s="71"/>
      <c r="H26" s="40"/>
      <c r="J26" s="35"/>
      <c r="L26" s="60"/>
      <c r="M26" s="44"/>
      <c r="P26" s="5"/>
    </row>
    <row r="27" spans="2:16" ht="12" customHeight="1">
      <c r="B27" s="40"/>
      <c r="C27" s="40"/>
      <c r="D27" s="44"/>
      <c r="H27" s="40"/>
      <c r="I27" s="69"/>
      <c r="J27" s="35"/>
      <c r="L27" s="60"/>
      <c r="M27" s="44"/>
      <c r="P27" s="5"/>
    </row>
    <row r="28" spans="2:16" ht="12" customHeight="1">
      <c r="B28" s="40"/>
      <c r="C28" s="40"/>
      <c r="D28" s="44"/>
      <c r="E28" s="20"/>
      <c r="H28" s="40"/>
      <c r="J28" s="35"/>
      <c r="L28" s="60"/>
      <c r="M28" s="44"/>
      <c r="P28" s="5"/>
    </row>
    <row r="29" spans="2:16" ht="12" customHeight="1">
      <c r="B29" s="40"/>
      <c r="C29" s="40"/>
      <c r="D29" s="44" t="s">
        <v>54</v>
      </c>
      <c r="E29" s="20" t="s">
        <v>32</v>
      </c>
      <c r="H29" s="40"/>
      <c r="J29" s="35"/>
      <c r="L29" s="60"/>
      <c r="M29" s="44"/>
      <c r="P29" s="5"/>
    </row>
    <row r="30" spans="2:17" ht="12" customHeight="1">
      <c r="B30" s="40"/>
      <c r="C30" s="40"/>
      <c r="D30" s="49"/>
      <c r="E30" s="21" t="s">
        <v>71</v>
      </c>
      <c r="F30" s="70"/>
      <c r="G30" s="71"/>
      <c r="H30" s="40"/>
      <c r="J30" s="35"/>
      <c r="L30" s="60"/>
      <c r="M30" s="44"/>
      <c r="O30" s="37"/>
      <c r="P30" s="28"/>
      <c r="Q30" s="36"/>
    </row>
    <row r="31" spans="2:16" ht="12" customHeight="1">
      <c r="B31" s="40"/>
      <c r="C31" s="40"/>
      <c r="D31" s="49"/>
      <c r="E31" s="20"/>
      <c r="F31" s="99"/>
      <c r="H31" s="40"/>
      <c r="J31" s="35"/>
      <c r="L31" s="60"/>
      <c r="M31" s="44"/>
      <c r="P31" s="5"/>
    </row>
    <row r="32" spans="2:16" ht="12" customHeight="1">
      <c r="B32" s="40"/>
      <c r="C32" s="40"/>
      <c r="D32" s="44"/>
      <c r="E32" s="20"/>
      <c r="F32" s="77"/>
      <c r="G32" s="35"/>
      <c r="H32" s="40"/>
      <c r="J32" s="35"/>
      <c r="L32" s="60"/>
      <c r="M32" s="44"/>
      <c r="P32" s="5"/>
    </row>
    <row r="33" spans="2:16" ht="12" customHeight="1">
      <c r="B33" s="40"/>
      <c r="C33" s="40"/>
      <c r="D33" s="44" t="s">
        <v>55</v>
      </c>
      <c r="E33" s="20" t="s">
        <v>47</v>
      </c>
      <c r="F33" s="77">
        <v>1</v>
      </c>
      <c r="G33" s="35" t="s">
        <v>62</v>
      </c>
      <c r="H33" s="40"/>
      <c r="J33" s="35"/>
      <c r="L33" s="60"/>
      <c r="M33" s="44"/>
      <c r="P33" s="5"/>
    </row>
    <row r="34" spans="2:16" ht="12" customHeight="1">
      <c r="B34" s="40"/>
      <c r="C34" s="40"/>
      <c r="D34" s="49"/>
      <c r="E34" s="81" t="s">
        <v>61</v>
      </c>
      <c r="F34" s="97">
        <v>0.96</v>
      </c>
      <c r="G34" s="35" t="s">
        <v>62</v>
      </c>
      <c r="H34" s="40"/>
      <c r="J34" s="35"/>
      <c r="L34" s="60"/>
      <c r="M34" s="44"/>
      <c r="P34" s="5"/>
    </row>
    <row r="35" spans="2:16" ht="12" customHeight="1">
      <c r="B35" s="40"/>
      <c r="C35" s="40"/>
      <c r="D35" s="49"/>
      <c r="E35" s="21" t="s">
        <v>72</v>
      </c>
      <c r="F35" s="70"/>
      <c r="G35" s="71"/>
      <c r="H35" s="40"/>
      <c r="J35" s="35"/>
      <c r="L35" s="60"/>
      <c r="M35" s="44"/>
      <c r="P35" s="5"/>
    </row>
    <row r="36" spans="2:16" ht="12" customHeight="1">
      <c r="B36" s="40"/>
      <c r="C36" s="40"/>
      <c r="D36" s="44"/>
      <c r="E36" s="1" t="s">
        <v>73</v>
      </c>
      <c r="H36" s="40"/>
      <c r="J36" s="35"/>
      <c r="L36" s="60"/>
      <c r="M36" s="44"/>
      <c r="P36" s="5"/>
    </row>
    <row r="37" spans="2:17" ht="12" customHeight="1">
      <c r="B37" s="40"/>
      <c r="C37" s="40"/>
      <c r="D37" s="44"/>
      <c r="E37" s="20"/>
      <c r="H37" s="40"/>
      <c r="J37" s="35"/>
      <c r="L37" s="60"/>
      <c r="M37" s="44"/>
      <c r="O37" s="37"/>
      <c r="P37" s="28"/>
      <c r="Q37" s="36"/>
    </row>
    <row r="38" spans="2:16" ht="12" customHeight="1">
      <c r="B38" s="40"/>
      <c r="C38" s="40"/>
      <c r="D38" s="44"/>
      <c r="E38" s="20"/>
      <c r="H38" s="40"/>
      <c r="J38" s="35"/>
      <c r="L38" s="60"/>
      <c r="M38" s="44"/>
      <c r="P38" s="5"/>
    </row>
    <row r="39" spans="2:16" ht="12" customHeight="1">
      <c r="B39" s="40"/>
      <c r="C39" s="40"/>
      <c r="D39" s="44" t="s">
        <v>74</v>
      </c>
      <c r="E39" s="20" t="s">
        <v>32</v>
      </c>
      <c r="H39" s="40"/>
      <c r="I39" s="5"/>
      <c r="J39" s="35"/>
      <c r="L39" s="60"/>
      <c r="M39" s="44"/>
      <c r="P39" s="5"/>
    </row>
    <row r="40" spans="2:16" ht="12" customHeight="1">
      <c r="B40" s="40"/>
      <c r="C40" s="40"/>
      <c r="D40" s="49"/>
      <c r="E40" s="21" t="s">
        <v>71</v>
      </c>
      <c r="F40" s="70"/>
      <c r="G40" s="71"/>
      <c r="H40" s="40"/>
      <c r="J40" s="35"/>
      <c r="L40" s="60"/>
      <c r="M40" s="44"/>
      <c r="P40" s="5"/>
    </row>
    <row r="41" spans="2:16" ht="12" customHeight="1">
      <c r="B41" s="40"/>
      <c r="C41" s="40"/>
      <c r="D41" s="49"/>
      <c r="E41" s="20"/>
      <c r="H41" s="40"/>
      <c r="J41" s="35"/>
      <c r="L41" s="60"/>
      <c r="M41" s="44"/>
      <c r="P41" s="5"/>
    </row>
    <row r="42" spans="2:16" ht="12" customHeight="1">
      <c r="B42" s="40"/>
      <c r="C42" s="40"/>
      <c r="D42" s="50"/>
      <c r="E42" s="20"/>
      <c r="H42" s="40"/>
      <c r="J42" s="35"/>
      <c r="L42" s="60"/>
      <c r="M42" s="44"/>
      <c r="P42" s="5"/>
    </row>
    <row r="43" spans="2:16" ht="12" customHeight="1">
      <c r="B43" s="40"/>
      <c r="C43" s="40"/>
      <c r="D43" s="40"/>
      <c r="H43" s="40"/>
      <c r="J43" s="35"/>
      <c r="L43" s="60"/>
      <c r="M43" s="44"/>
      <c r="P43" s="5"/>
    </row>
    <row r="44" spans="2:17" ht="12" customHeight="1">
      <c r="B44" s="40"/>
      <c r="C44" s="40"/>
      <c r="D44" s="40"/>
      <c r="H44" s="40"/>
      <c r="J44" s="35"/>
      <c r="L44" s="60"/>
      <c r="M44" s="44"/>
      <c r="O44" s="37"/>
      <c r="P44" s="28"/>
      <c r="Q44" s="36"/>
    </row>
    <row r="45" spans="2:16" ht="12" customHeight="1">
      <c r="B45" s="40"/>
      <c r="C45" s="40"/>
      <c r="D45" s="40"/>
      <c r="H45" s="40"/>
      <c r="J45" s="35"/>
      <c r="L45" s="60"/>
      <c r="M45" s="44"/>
      <c r="P45" s="5"/>
    </row>
    <row r="46" spans="2:16" ht="12" customHeight="1">
      <c r="B46" s="40"/>
      <c r="C46" s="40"/>
      <c r="D46" s="44"/>
      <c r="E46" s="20"/>
      <c r="H46" s="40"/>
      <c r="J46" s="35"/>
      <c r="L46" s="60"/>
      <c r="M46" s="44"/>
      <c r="P46" s="5"/>
    </row>
    <row r="47" spans="2:16" ht="12" customHeight="1">
      <c r="B47" s="40"/>
      <c r="C47" s="40"/>
      <c r="D47" s="44"/>
      <c r="E47" s="20"/>
      <c r="H47" s="40"/>
      <c r="J47" s="35"/>
      <c r="L47" s="60"/>
      <c r="M47" s="44"/>
      <c r="P47" s="5"/>
    </row>
    <row r="48" spans="2:16" ht="12" customHeight="1">
      <c r="B48" s="40"/>
      <c r="C48" s="40"/>
      <c r="D48" s="44"/>
      <c r="E48" s="20"/>
      <c r="H48" s="40"/>
      <c r="I48" s="40"/>
      <c r="J48" s="39"/>
      <c r="K48" s="39"/>
      <c r="L48" s="39"/>
      <c r="M48" s="44"/>
      <c r="P48" s="5"/>
    </row>
    <row r="49" spans="2:16" ht="12" customHeight="1">
      <c r="B49" s="40"/>
      <c r="C49" s="40"/>
      <c r="D49" s="40"/>
      <c r="E49" s="39"/>
      <c r="F49" s="38"/>
      <c r="G49" s="39"/>
      <c r="H49" s="40"/>
      <c r="I49" s="39"/>
      <c r="J49" s="39"/>
      <c r="K49" s="39"/>
      <c r="L49" s="39"/>
      <c r="M49" s="44"/>
      <c r="P49" s="5"/>
    </row>
    <row r="50" spans="2:16" ht="12" customHeight="1">
      <c r="B50" s="40"/>
      <c r="C50" s="40"/>
      <c r="D50" s="40"/>
      <c r="E50" s="39"/>
      <c r="F50" s="38"/>
      <c r="G50" s="39"/>
      <c r="H50" s="40"/>
      <c r="I50" s="40"/>
      <c r="J50" s="39"/>
      <c r="K50" s="39"/>
      <c r="L50" s="39"/>
      <c r="M50" s="44"/>
      <c r="P50" s="5"/>
    </row>
    <row r="51" spans="2:17" ht="12" customHeight="1">
      <c r="B51" s="40"/>
      <c r="C51" s="39"/>
      <c r="D51" s="40"/>
      <c r="E51" s="39"/>
      <c r="F51" s="38"/>
      <c r="G51" s="39"/>
      <c r="H51" s="40" t="s">
        <v>35</v>
      </c>
      <c r="I51" s="40"/>
      <c r="J51" s="39"/>
      <c r="K51" s="39"/>
      <c r="L51" s="39"/>
      <c r="M51" s="44"/>
      <c r="O51" s="37"/>
      <c r="P51" s="37"/>
      <c r="Q51" s="36"/>
    </row>
    <row r="52" spans="2:13" ht="12" customHeight="1">
      <c r="B52" s="40"/>
      <c r="C52" s="40"/>
      <c r="D52" s="40"/>
      <c r="E52" s="39"/>
      <c r="F52" s="38"/>
      <c r="G52" s="39"/>
      <c r="H52" s="39" t="s">
        <v>36</v>
      </c>
      <c r="I52" s="40"/>
      <c r="J52" s="39"/>
      <c r="K52" s="39"/>
      <c r="L52" s="39"/>
      <c r="M52" s="44"/>
    </row>
    <row r="53" spans="2:13" ht="12" customHeight="1">
      <c r="B53" s="40"/>
      <c r="C53" s="40"/>
      <c r="D53" s="40"/>
      <c r="E53" s="39"/>
      <c r="F53" s="38"/>
      <c r="G53" s="39"/>
      <c r="H53" s="40"/>
      <c r="I53" s="40"/>
      <c r="J53" s="39"/>
      <c r="K53" s="39"/>
      <c r="L53" s="39"/>
      <c r="M53" s="44"/>
    </row>
    <row r="54" spans="2:13" ht="12" customHeight="1">
      <c r="B54" s="40"/>
      <c r="C54" s="40"/>
      <c r="D54" s="40"/>
      <c r="E54" s="39"/>
      <c r="F54" s="38"/>
      <c r="G54" s="39"/>
      <c r="H54" s="40"/>
      <c r="I54" s="40"/>
      <c r="J54" s="39"/>
      <c r="K54" s="39"/>
      <c r="L54" s="39"/>
      <c r="M54" s="44"/>
    </row>
    <row r="55" spans="2:13" ht="12" customHeight="1">
      <c r="B55" s="40"/>
      <c r="C55" s="40"/>
      <c r="D55" s="40"/>
      <c r="E55" s="39"/>
      <c r="F55" s="38"/>
      <c r="G55" s="39"/>
      <c r="H55" s="40"/>
      <c r="I55" s="40"/>
      <c r="J55" s="39"/>
      <c r="K55" s="39"/>
      <c r="L55" s="39"/>
      <c r="M55" s="44"/>
    </row>
    <row r="56" spans="2:13" ht="12" customHeight="1">
      <c r="B56" s="40"/>
      <c r="C56" s="40"/>
      <c r="D56" s="40"/>
      <c r="E56" s="39"/>
      <c r="F56" s="38"/>
      <c r="G56" s="39"/>
      <c r="H56" s="40"/>
      <c r="I56" s="40"/>
      <c r="J56" s="39"/>
      <c r="K56" s="39"/>
      <c r="L56" s="39"/>
      <c r="M56" s="44"/>
    </row>
    <row r="57" spans="2:13" ht="12" customHeight="1">
      <c r="B57" s="40"/>
      <c r="C57" s="78" t="s">
        <v>52</v>
      </c>
      <c r="D57" s="40"/>
      <c r="E57" s="39"/>
      <c r="F57" s="38"/>
      <c r="G57" s="39"/>
      <c r="H57" s="40"/>
      <c r="I57" s="40"/>
      <c r="J57" s="39"/>
      <c r="K57" s="39"/>
      <c r="L57" s="39"/>
      <c r="M57" s="44"/>
    </row>
    <row r="58" spans="2:13" ht="12" customHeight="1">
      <c r="B58" s="40"/>
      <c r="C58" s="40"/>
      <c r="D58" s="40"/>
      <c r="E58" s="39"/>
      <c r="F58" s="38"/>
      <c r="G58" s="39"/>
      <c r="H58" s="40"/>
      <c r="I58" s="40"/>
      <c r="J58" s="39"/>
      <c r="K58" s="39"/>
      <c r="L58" s="39"/>
      <c r="M58" s="44"/>
    </row>
    <row r="59" spans="2:13" ht="12" customHeight="1">
      <c r="B59" s="40"/>
      <c r="C59" s="40"/>
      <c r="D59" s="40"/>
      <c r="E59" s="39"/>
      <c r="F59" s="38"/>
      <c r="G59" s="39"/>
      <c r="H59" s="40"/>
      <c r="I59" s="40"/>
      <c r="J59" s="39"/>
      <c r="K59" s="39"/>
      <c r="L59" s="39"/>
      <c r="M59" s="44"/>
    </row>
    <row r="60" spans="2:13" ht="12" customHeight="1">
      <c r="B60" s="40"/>
      <c r="C60" s="40"/>
      <c r="D60" s="40"/>
      <c r="E60" s="39"/>
      <c r="F60" s="38"/>
      <c r="G60" s="39"/>
      <c r="H60" s="78"/>
      <c r="I60" s="40"/>
      <c r="J60" s="39"/>
      <c r="K60" s="39"/>
      <c r="L60" s="39"/>
      <c r="M60" s="44"/>
    </row>
    <row r="61" spans="2:13" ht="12" customHeight="1">
      <c r="B61" s="40"/>
      <c r="C61" s="40"/>
      <c r="D61" s="40"/>
      <c r="E61" s="39"/>
      <c r="F61" s="38"/>
      <c r="G61" s="39"/>
      <c r="H61" s="78"/>
      <c r="I61" s="40"/>
      <c r="J61" s="39"/>
      <c r="K61" s="39"/>
      <c r="L61" s="39"/>
      <c r="M61" s="44"/>
    </row>
    <row r="62" spans="2:13" ht="12" customHeight="1">
      <c r="B62" s="40"/>
      <c r="C62" s="40"/>
      <c r="D62" s="40"/>
      <c r="E62" s="39"/>
      <c r="F62" s="38"/>
      <c r="G62" s="39"/>
      <c r="H62" s="40"/>
      <c r="I62" s="40"/>
      <c r="J62" s="39"/>
      <c r="K62" s="39"/>
      <c r="L62" s="39"/>
      <c r="M62" s="44"/>
    </row>
    <row r="63" spans="2:13" ht="12" customHeight="1">
      <c r="B63" s="40"/>
      <c r="C63" s="40"/>
      <c r="D63" s="40"/>
      <c r="E63" s="39"/>
      <c r="F63" s="38"/>
      <c r="G63" s="39"/>
      <c r="H63" s="40"/>
      <c r="I63" s="40"/>
      <c r="J63" s="39"/>
      <c r="K63" s="39"/>
      <c r="L63" s="39"/>
      <c r="M63" s="44"/>
    </row>
    <row r="64" spans="2:13" ht="12" customHeight="1">
      <c r="B64" s="40"/>
      <c r="C64" s="40"/>
      <c r="D64" s="40"/>
      <c r="E64" s="39"/>
      <c r="F64" s="38"/>
      <c r="G64" s="39"/>
      <c r="H64" s="40"/>
      <c r="I64" s="40"/>
      <c r="J64" s="39"/>
      <c r="K64" s="39"/>
      <c r="L64" s="39"/>
      <c r="M64" s="44"/>
    </row>
    <row r="65" spans="2:13" ht="12" customHeight="1">
      <c r="B65" s="40"/>
      <c r="C65" s="40"/>
      <c r="D65" s="40"/>
      <c r="E65" s="39"/>
      <c r="F65" s="38"/>
      <c r="G65" s="39"/>
      <c r="H65" s="40"/>
      <c r="I65" s="40"/>
      <c r="J65" s="39"/>
      <c r="K65" s="39"/>
      <c r="L65" s="39"/>
      <c r="M65" s="44"/>
    </row>
    <row r="66" spans="2:13" ht="12" customHeight="1">
      <c r="B66" s="40"/>
      <c r="C66" s="40"/>
      <c r="D66" s="40"/>
      <c r="E66" s="39"/>
      <c r="F66" s="38"/>
      <c r="G66" s="39"/>
      <c r="H66" s="40"/>
      <c r="I66" s="40"/>
      <c r="J66" s="39"/>
      <c r="K66" s="39"/>
      <c r="L66" s="39"/>
      <c r="M66" s="44"/>
    </row>
    <row r="67" spans="2:13" ht="12" customHeight="1">
      <c r="B67" s="40"/>
      <c r="C67" s="40"/>
      <c r="D67" s="40"/>
      <c r="E67" s="39"/>
      <c r="F67" s="38"/>
      <c r="G67" s="39"/>
      <c r="H67" s="78"/>
      <c r="I67" s="40"/>
      <c r="J67" s="79" t="s">
        <v>48</v>
      </c>
      <c r="L67" s="39"/>
      <c r="M67" s="44"/>
    </row>
    <row r="68" spans="2:13" ht="12" customHeight="1">
      <c r="B68" s="40"/>
      <c r="C68" s="40"/>
      <c r="D68" s="40"/>
      <c r="E68" s="39"/>
      <c r="F68" s="38"/>
      <c r="G68" s="39"/>
      <c r="H68" s="40"/>
      <c r="I68" s="40"/>
      <c r="J68" s="79"/>
      <c r="L68" s="39"/>
      <c r="M68" s="44"/>
    </row>
    <row r="69" spans="2:13" ht="12" customHeight="1">
      <c r="B69" s="40"/>
      <c r="C69" s="40"/>
      <c r="D69" s="40"/>
      <c r="E69" s="39"/>
      <c r="F69" s="38"/>
      <c r="G69" s="39"/>
      <c r="H69" s="40"/>
      <c r="I69" s="40"/>
      <c r="J69" s="39"/>
      <c r="K69" s="39"/>
      <c r="L69" s="39"/>
      <c r="M69" s="44"/>
    </row>
  </sheetData>
  <sheetProtection/>
  <mergeCells count="5">
    <mergeCell ref="C9:E12"/>
    <mergeCell ref="P6:P7"/>
    <mergeCell ref="I5:J5"/>
    <mergeCell ref="I7:K7"/>
    <mergeCell ref="H9:H12"/>
  </mergeCells>
  <conditionalFormatting sqref="J20:J47 O10:Q50 F16:F19 F39:F48">
    <cfRule type="cellIs" priority="10" dxfId="6" operator="equal" stopIfTrue="1">
      <formula>0</formula>
    </cfRule>
  </conditionalFormatting>
  <conditionalFormatting sqref="H9">
    <cfRule type="cellIs" priority="11" dxfId="6" operator="equal" stopIfTrue="1">
      <formula>"""外来"""</formula>
    </cfRule>
  </conditionalFormatting>
  <conditionalFormatting sqref="C4">
    <cfRule type="cellIs" priority="12" dxfId="7" operator="notEqual" stopIfTrue="1">
      <formula>" "</formula>
    </cfRule>
  </conditionalFormatting>
  <conditionalFormatting sqref="F20 F22:F25 F27 F30:F41">
    <cfRule type="cellIs" priority="3" dxfId="6" operator="equal" stopIfTrue="1">
      <formula>0</formula>
    </cfRule>
  </conditionalFormatting>
  <conditionalFormatting sqref="F26">
    <cfRule type="cellIs" priority="2" dxfId="6" operator="equal" stopIfTrue="1">
      <formula>0</formula>
    </cfRule>
  </conditionalFormatting>
  <conditionalFormatting sqref="F28:F30">
    <cfRule type="cellIs" priority="1" dxfId="6" operator="equal" stopIfTrue="1">
      <formula>0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市立大洲病院</cp:lastModifiedBy>
  <cp:lastPrinted>2017-11-02T04:58:23Z</cp:lastPrinted>
  <dcterms:created xsi:type="dcterms:W3CDTF">2009-08-12T06:14:26Z</dcterms:created>
  <dcterms:modified xsi:type="dcterms:W3CDTF">2020-04-15T05:53:13Z</dcterms:modified>
  <cp:category/>
  <cp:version/>
  <cp:contentType/>
  <cp:contentStatus/>
</cp:coreProperties>
</file>