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1715" windowHeight="8445" tabRatio="758" activeTab="0"/>
  </bookViews>
  <sheets>
    <sheet name="レジメン" sheetId="1" r:id="rId1"/>
    <sheet name="患者情報" sheetId="2" r:id="rId2"/>
    <sheet name="注射せん" sheetId="3" r:id="rId3"/>
  </sheets>
  <definedNames>
    <definedName name="_xlnm.Print_Area" localSheetId="0">'レジメン'!$A$1:$AW$38</definedName>
    <definedName name="_xlnm.Print_Area" localSheetId="2">'注射せん'!$B$1:$M$67</definedName>
  </definedNames>
  <calcPr fullCalcOnLoad="1"/>
</workbook>
</file>

<file path=xl/sharedStrings.xml><?xml version="1.0" encoding="utf-8"?>
<sst xmlns="http://schemas.openxmlformats.org/spreadsheetml/2006/main" count="124" uniqueCount="95">
  <si>
    <t>～ 化学療法 ～</t>
  </si>
  <si>
    <t>様</t>
  </si>
  <si>
    <t>氏名</t>
  </si>
  <si>
    <t>生年月日</t>
  </si>
  <si>
    <t>身長</t>
  </si>
  <si>
    <t>体重</t>
  </si>
  <si>
    <t>体表面積</t>
  </si>
  <si>
    <t>カナ</t>
  </si>
  <si>
    <t>ID</t>
  </si>
  <si>
    <t>(病名)</t>
  </si>
  <si>
    <t>(経過)</t>
  </si>
  <si>
    <t>外来／入院</t>
  </si>
  <si>
    <t>入院</t>
  </si>
  <si>
    <t>外来</t>
  </si>
  <si>
    <t>（</t>
  </si>
  <si>
    <r>
      <t>mg／m</t>
    </r>
    <r>
      <rPr>
        <vertAlign val="superscript"/>
        <sz val="10"/>
        <rFont val="ＭＳ Ｐ明朝"/>
        <family val="1"/>
      </rPr>
      <t>2</t>
    </r>
    <r>
      <rPr>
        <sz val="10"/>
        <rFont val="ＭＳ Ｐ明朝"/>
        <family val="1"/>
      </rPr>
      <t>）</t>
    </r>
  </si>
  <si>
    <t>性別</t>
  </si>
  <si>
    <t>診察区分</t>
  </si>
  <si>
    <t>投与日</t>
  </si>
  <si>
    <t>cm</t>
  </si>
  <si>
    <t>kg</t>
  </si>
  <si>
    <t>BSA</t>
  </si>
  <si>
    <t>●</t>
  </si>
  <si>
    <r>
      <t>ｍ</t>
    </r>
    <r>
      <rPr>
        <vertAlign val="superscript"/>
        <sz val="11"/>
        <rFont val="ＭＳ 明朝"/>
        <family val="1"/>
      </rPr>
      <t>2</t>
    </r>
  </si>
  <si>
    <t xml:space="preserve">① </t>
  </si>
  <si>
    <t>sCr</t>
  </si>
  <si>
    <t>日付</t>
  </si>
  <si>
    <r>
      <t>年齢</t>
    </r>
    <r>
      <rPr>
        <sz val="8"/>
        <rFont val="ＭＳ 明朝"/>
        <family val="1"/>
      </rPr>
      <t xml:space="preserve"> (自動計算)</t>
    </r>
  </si>
  <si>
    <r>
      <t>eGFR</t>
    </r>
    <r>
      <rPr>
        <sz val="8"/>
        <rFont val="ＭＳ 明朝"/>
        <family val="1"/>
      </rPr>
      <t xml:space="preserve"> (自動計算)</t>
    </r>
  </si>
  <si>
    <t>男</t>
  </si>
  <si>
    <t>女</t>
  </si>
  <si>
    <t>ｱﾌﾞﾗｷｻﾝ</t>
  </si>
  <si>
    <t>（15分）</t>
  </si>
  <si>
    <t>生食 50ml</t>
  </si>
  <si>
    <t>当日の指示受け　看護師　　　印</t>
  </si>
  <si>
    <t>　　薬局が無菌調製する</t>
  </si>
  <si>
    <t>　　（調製者）  　　（監査）</t>
  </si>
  <si>
    <t>・通常投与量</t>
  </si>
  <si>
    <t>・２段階減量</t>
  </si>
  <si>
    <t>＜投与量＞</t>
  </si>
  <si>
    <t>変更理由</t>
  </si>
  <si>
    <t>mg/dl</t>
  </si>
  <si>
    <t>Scr</t>
  </si>
  <si>
    <t>eGFR</t>
  </si>
  <si>
    <r>
      <t>ml/分/1.73ｍ</t>
    </r>
    <r>
      <rPr>
        <vertAlign val="superscript"/>
        <sz val="11"/>
        <rFont val="ＭＳ 明朝"/>
        <family val="1"/>
      </rPr>
      <t>2</t>
    </r>
  </si>
  <si>
    <t>生食 100ml</t>
  </si>
  <si>
    <t>ﾃﾞｷｻｰﾄ 6.6mg</t>
  </si>
  <si>
    <t>ｱﾌﾞﾗｷｻﾝ 100mg</t>
  </si>
  <si>
    <t>体重
BSA</t>
  </si>
  <si>
    <t>瓶</t>
  </si>
  <si>
    <t>【化学療法・治療計画書】</t>
  </si>
  <si>
    <t>アブラキサンは、血液製剤ですので</t>
  </si>
  <si>
    <t>同意書が必要です。</t>
  </si>
  <si>
    <t>（ｱﾌﾞﾗｷｻﾝ 1v あたり 生食20mlで溶解する）</t>
  </si>
  <si>
    <t>＜適応＞　膵癌</t>
  </si>
  <si>
    <t>＜用法用量＞ １クール　４週間</t>
  </si>
  <si>
    <t>GEM</t>
  </si>
  <si>
    <t>GEM</t>
  </si>
  <si>
    <t>（</t>
  </si>
  <si>
    <r>
      <t>mg／m</t>
    </r>
    <r>
      <rPr>
        <vertAlign val="superscript"/>
        <sz val="10"/>
        <rFont val="ＭＳ Ｐ明朝"/>
        <family val="1"/>
      </rPr>
      <t>2</t>
    </r>
    <r>
      <rPr>
        <sz val="10"/>
        <rFont val="ＭＳ Ｐ明朝"/>
        <family val="1"/>
      </rPr>
      <t>）</t>
    </r>
  </si>
  <si>
    <t>●</t>
  </si>
  <si>
    <t>GEM：ｹﾞﾑｼﾀﾋﾞﾝ点滴静注液1g/26.3mL</t>
  </si>
  <si>
    <t>　　 ｹﾞﾑｼﾀﾋﾞﾝ点滴静注液200mg/5.3mL</t>
  </si>
  <si>
    <t>ｱﾌﾞﾗｷｻﾝ：ｱﾌﾞﾗｷｻﾝ点滴静注用100mg</t>
  </si>
  <si>
    <t>ｱﾌﾞﾗｷｻﾝ</t>
  </si>
  <si>
    <t>市立大洲病院</t>
  </si>
  <si>
    <t>ｸﾞﾗﾆｾﾄﾛﾝ 3mg ｼﾘﾝｼﾞ</t>
  </si>
  <si>
    <t>ｷｯﾄ</t>
  </si>
  <si>
    <t>ｷｯﾄ</t>
  </si>
  <si>
    <t>（105ml　　30分）</t>
  </si>
  <si>
    <t xml:space="preserve">5％糖液 100ｍｌ </t>
  </si>
  <si>
    <t xml:space="preserve">② </t>
  </si>
  <si>
    <t xml:space="preserve">③ </t>
  </si>
  <si>
    <t xml:space="preserve">④ </t>
  </si>
  <si>
    <t xml:space="preserve">⑤ </t>
  </si>
  <si>
    <t xml:space="preserve">⑥ </t>
  </si>
  <si>
    <r>
      <t>GEM・・・・・</t>
    </r>
    <r>
      <rPr>
        <sz val="10"/>
        <color indexed="10"/>
        <rFont val="ＭＳ Ｐ明朝"/>
        <family val="1"/>
      </rPr>
      <t>ｹﾞﾑｼﾀﾋﾞﾝ</t>
    </r>
  </si>
  <si>
    <t>「GEM + ｱﾌﾞﾗｷｻﾝ」</t>
  </si>
  <si>
    <t>レジメン・・・「GEM + ｱﾌﾞﾗｷｻﾝ」</t>
  </si>
  <si>
    <t>　</t>
  </si>
  <si>
    <t>主治医</t>
  </si>
  <si>
    <t>V</t>
  </si>
  <si>
    <t>才</t>
  </si>
  <si>
    <t>ｹﾞﾑｼﾀﾋﾞﾝ注　200mg</t>
  </si>
  <si>
    <t>（44ml　　30分）</t>
  </si>
  <si>
    <t>溶解後　合計　44ml 採取</t>
  </si>
  <si>
    <t>＜ｱﾌﾞﾗｷｻﾝ　220mg＞</t>
  </si>
  <si>
    <t>ｹﾞﾑｼﾀﾋﾞﾝ注　　1ｇ</t>
  </si>
  <si>
    <t>（144.85ml　　30分）</t>
  </si>
  <si>
    <t>＜ｹﾞﾑｼﾀﾋﾞﾝ 1700mg　　（44.85ml　採取）＞</t>
  </si>
  <si>
    <t>100000-0</t>
  </si>
  <si>
    <t>オオズ　タロウ</t>
  </si>
  <si>
    <t>大洲　太郎</t>
  </si>
  <si>
    <t>内科　Dr.</t>
  </si>
  <si>
    <t xml:space="preserve">生食 50ml 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</si>
</sst>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m/d;@"/>
    <numFmt numFmtId="178" formatCode="m&quot;      d&quot;"/>
    <numFmt numFmtId="179" formatCode="m&quot; &quot;d&quot; &quot;"/>
    <numFmt numFmtId="180" formatCode="\ \ m&quot; &quot;\ \ \ d&quot; &quot;"/>
    <numFmt numFmtId="181" formatCode="\ \ \ \ m&quot; &quot;\ \ \ \ \ d&quot; &quot;"/>
    <numFmt numFmtId="182" formatCode="\ \ \ \ m&quot; &quot;\ \ \ \ \ \ \ \ \ d&quot; &quot;"/>
    <numFmt numFmtId="183" formatCode="\ \ \ m&quot; &quot;\ \ \ \ \ \ \ \ \ \ d&quot; &quot;"/>
    <numFmt numFmtId="184" formatCode="\ \ \ m&quot; &quot;\ \ \ \ \ d&quot; &quot;"/>
    <numFmt numFmtId="185" formatCode="\ m&quot; &quot;\ \ \ \ \ d&quot; &quot;"/>
    <numFmt numFmtId="186" formatCode="\ m&quot; &quot;\ \ \ \ \ \ d&quot; &quot;"/>
    <numFmt numFmtId="187" formatCode="\ m&quot; &quot;\ \ \ \ \ \ \ d&quot; &quot;"/>
    <numFmt numFmtId="188" formatCode="\ m&quot; &quot;\ \ \ \ \ \ \ \ d&quot; &quot;"/>
    <numFmt numFmtId="189" formatCode="\ \ m&quot; &quot;\ \ \ \ \ \ \ d&quot; &quot;"/>
    <numFmt numFmtId="190" formatCode="m&quot; &quot;\ \ \ \ \ \ \ d&quot; &quot;"/>
    <numFmt numFmtId="191" formatCode="m&quot; &quot;\ \ \ \ \ \ d&quot; &quot;"/>
    <numFmt numFmtId="192" formatCode="m&quot; &quot;\ \ \ \ \ \ \ \ d&quot; &quot;"/>
    <numFmt numFmtId="193" formatCode="m&quot; &quot;\ \ \ \ \ \ \ \ \ \ d&quot; &quot;"/>
    <numFmt numFmtId="194" formatCode="\ \ \ \ \ \ \ \ m&quot; &quot;\ \ \ \ \ \ \ \ \ d&quot; &quot;"/>
    <numFmt numFmtId="195" formatCode="\ \ \ \ \ \ \ \ \ \ \ \ \ m&quot; &quot;\ \ \ \ \ \ \ \ \ d&quot; &quot;"/>
    <numFmt numFmtId="196" formatCode="\ \ \ \ \ \ \ \ \ \ \ \ \ \ \ \ \ \ m&quot; &quot;\ \ \ \ \ \ \ \ \ d&quot; &quot;"/>
    <numFmt numFmtId="197" formatCode="\ \ \ \ \ \ \ \ \ \ \ \ \ \ \ \ \ \ \ \ \ \ \ m&quot; &quot;\ \ \ \ \ \ \ \ \ d&quot; &quot;"/>
    <numFmt numFmtId="198" formatCode="\ \ \ \ \ \ \ \ \ \ \ \ \ \ \ \ \ \ \ \ \ \ \ \ \ m&quot; &quot;\ \ \ \ \ \ \ \ \ d&quot; &quot;"/>
    <numFmt numFmtId="199" formatCode="\ \ \ \ \ \ \ \ \ \ \ \ \ \ \ \ \ \ \ \ \ \ \ \ \ \ m&quot; &quot;\ \ \ \ \ \ \ \ \ d&quot; &quot;"/>
    <numFmt numFmtId="200" formatCode="\ \ \ \ \ \ \ \ \ \ \ \ \ \ \ \ \ \ \ \ \ \ \ \ \ \ m&quot; &quot;\ \ \ \ \ \ \ \ \ \ d&quot; &quot;"/>
    <numFmt numFmtId="201" formatCode="\ \ \ \ \ \ \ \ \ \ m&quot; &quot;\ \ \ \ \ \ \ \ \ \ d&quot; &quot;"/>
    <numFmt numFmtId="202" formatCode="\ \ \ \ \ \ \ \ \ \ m&quot; &quot;\ \ \ \ \ \ \ \ d&quot; &quot;"/>
    <numFmt numFmtId="203" formatCode="\ \ \ \ \ \ \ \ \ \ m&quot; &quot;\ \ \ \ \ \ d&quot; &quot;"/>
    <numFmt numFmtId="204" formatCode="\ \ \ \ \ \ \ \ \ \ m&quot; &quot;\ \ \ \ \ d&quot; &quot;"/>
    <numFmt numFmtId="205" formatCode="m&quot; &quot;\ \ \ \ \ d&quot; &quot;"/>
    <numFmt numFmtId="206" formatCode="mmm\-yyyy"/>
    <numFmt numFmtId="207" formatCode="0_ "/>
    <numFmt numFmtId="208" formatCode="0.00_ "/>
    <numFmt numFmtId="209" formatCode="0_);[Red]\(0\)"/>
  </numFmts>
  <fonts count="6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0"/>
      <color indexed="10"/>
      <name val="ＭＳ Ｐ明朝"/>
      <family val="1"/>
    </font>
    <font>
      <sz val="9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2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0"/>
      <color indexed="9"/>
      <name val="ＭＳ Ｐ明朝"/>
      <family val="1"/>
    </font>
    <font>
      <sz val="6"/>
      <name val="ＭＳ 明朝"/>
      <family val="1"/>
    </font>
    <font>
      <vertAlign val="superscript"/>
      <sz val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vertAlign val="superscript"/>
      <sz val="11"/>
      <name val="ＭＳ 明朝"/>
      <family val="1"/>
    </font>
    <font>
      <sz val="16"/>
      <name val="HGP創英角ｺﾞｼｯｸUB"/>
      <family val="3"/>
    </font>
    <font>
      <sz val="8"/>
      <name val="ＭＳ 明朝"/>
      <family val="1"/>
    </font>
    <font>
      <sz val="20"/>
      <name val="ＭＳ 明朝"/>
      <family val="1"/>
    </font>
    <font>
      <sz val="9"/>
      <name val="ＭＳ 明朝"/>
      <family val="1"/>
    </font>
    <font>
      <b/>
      <sz val="12"/>
      <color indexed="10"/>
      <name val="ＭＳ Ｐゴシック"/>
      <family val="3"/>
    </font>
    <font>
      <b/>
      <sz val="11"/>
      <name val="ＭＳ 明朝"/>
      <family val="1"/>
    </font>
    <font>
      <b/>
      <sz val="28"/>
      <name val="ＭＳ 明朝"/>
      <family val="1"/>
    </font>
    <font>
      <sz val="11"/>
      <color indexed="9"/>
      <name val="ＭＳ Ｐゴシック"/>
      <family val="3"/>
    </font>
    <font>
      <sz val="14"/>
      <color indexed="9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10.5"/>
      <color indexed="8"/>
      <name val="ＭＳ 明朝"/>
      <family val="1"/>
    </font>
    <font>
      <vertAlign val="superscript"/>
      <sz val="10.5"/>
      <color indexed="8"/>
      <name val="ＭＳ 明朝"/>
      <family val="1"/>
    </font>
    <font>
      <sz val="10.5"/>
      <color indexed="8"/>
      <name val="Times New Roman"/>
      <family val="1"/>
    </font>
    <font>
      <sz val="9"/>
      <color indexed="8"/>
      <name val="ＭＳ Ｐ明朝"/>
      <family val="1"/>
    </font>
    <font>
      <sz val="16"/>
      <color indexed="8"/>
      <name val="HGS創英角ｺﾞｼｯｸUB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>
        <color indexed="43"/>
      </left>
      <right style="thick">
        <color indexed="43"/>
      </right>
      <top style="thick">
        <color indexed="43"/>
      </top>
      <bottom style="thick">
        <color indexed="43"/>
      </bottom>
    </border>
    <border>
      <left style="medium">
        <color indexed="51"/>
      </left>
      <right style="medium">
        <color indexed="51"/>
      </right>
      <top style="medium">
        <color indexed="51"/>
      </top>
      <bottom style="medium">
        <color indexed="5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>
        <color indexed="43"/>
      </left>
      <right style="thick">
        <color indexed="43"/>
      </right>
      <top style="thick">
        <color indexed="43"/>
      </top>
      <bottom>
        <color indexed="63"/>
      </bottom>
    </border>
    <border>
      <left style="thick">
        <color indexed="43"/>
      </left>
      <right style="thick">
        <color indexed="43"/>
      </right>
      <top>
        <color indexed="63"/>
      </top>
      <bottom style="thick">
        <color indexed="4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1" applyNumberFormat="0" applyAlignment="0" applyProtection="0"/>
    <xf numFmtId="0" fontId="52" fillId="26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3" fillId="0" borderId="3" applyNumberFormat="0" applyFill="0" applyAlignment="0" applyProtection="0"/>
    <xf numFmtId="0" fontId="54" fillId="28" borderId="0" applyNumberFormat="0" applyBorder="0" applyAlignment="0" applyProtection="0"/>
    <xf numFmtId="0" fontId="55" fillId="29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29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0" borderId="4" applyNumberFormat="0" applyAlignment="0" applyProtection="0"/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64" fillId="31" borderId="0" applyNumberFormat="0" applyBorder="0" applyAlignment="0" applyProtection="0"/>
  </cellStyleXfs>
  <cellXfs count="144">
    <xf numFmtId="0" fontId="0" fillId="0" borderId="0" xfId="0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57" fontId="8" fillId="0" borderId="0" xfId="0" applyNumberFormat="1" applyFont="1" applyAlignment="1">
      <alignment horizontal="left" vertical="center"/>
    </xf>
    <xf numFmtId="0" fontId="10" fillId="32" borderId="0" xfId="0" applyFont="1" applyFill="1" applyAlignment="1">
      <alignment vertical="center"/>
    </xf>
    <xf numFmtId="0" fontId="8" fillId="32" borderId="0" xfId="0" applyFont="1" applyFill="1" applyAlignment="1">
      <alignment horizontal="center" vertical="center"/>
    </xf>
    <xf numFmtId="0" fontId="8" fillId="32" borderId="0" xfId="0" applyFont="1" applyFill="1" applyAlignment="1">
      <alignment vertical="center"/>
    </xf>
    <xf numFmtId="0" fontId="10" fillId="0" borderId="0" xfId="0" applyFont="1" applyBorder="1" applyAlignment="1">
      <alignment vertical="center"/>
    </xf>
    <xf numFmtId="0" fontId="12" fillId="0" borderId="10" xfId="0" applyFont="1" applyBorder="1" applyAlignment="1" quotePrefix="1">
      <alignment horizontal="center" vertical="center"/>
    </xf>
    <xf numFmtId="0" fontId="12" fillId="0" borderId="11" xfId="0" applyFont="1" applyBorder="1" applyAlignment="1" quotePrefix="1">
      <alignment horizontal="center" vertical="center"/>
    </xf>
    <xf numFmtId="0" fontId="12" fillId="0" borderId="12" xfId="0" applyFont="1" applyBorder="1" applyAlignment="1" quotePrefix="1">
      <alignment horizontal="center" vertical="center"/>
    </xf>
    <xf numFmtId="0" fontId="2" fillId="0" borderId="0" xfId="0" applyFont="1" applyBorder="1" applyAlignment="1">
      <alignment vertical="center"/>
    </xf>
    <xf numFmtId="0" fontId="8" fillId="32" borderId="0" xfId="0" applyNumberFormat="1" applyFont="1" applyFill="1" applyAlignment="1">
      <alignment horizontal="center" vertical="center"/>
    </xf>
    <xf numFmtId="0" fontId="8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right" vertical="center"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center" vertical="center"/>
    </xf>
    <xf numFmtId="0" fontId="2" fillId="32" borderId="0" xfId="0" applyFont="1" applyFill="1" applyBorder="1" applyAlignment="1">
      <alignment horizontal="center" vertical="center"/>
    </xf>
    <xf numFmtId="0" fontId="2" fillId="32" borderId="0" xfId="0" applyFont="1" applyFill="1" applyBorder="1" applyAlignment="1">
      <alignment horizontal="left" vertical="center"/>
    </xf>
    <xf numFmtId="0" fontId="2" fillId="32" borderId="0" xfId="0" applyFont="1" applyFill="1" applyBorder="1" applyAlignment="1">
      <alignment vertical="center"/>
    </xf>
    <xf numFmtId="0" fontId="8" fillId="32" borderId="0" xfId="0" applyFont="1" applyFill="1" applyBorder="1" applyAlignment="1">
      <alignment horizontal="center" vertical="center"/>
    </xf>
    <xf numFmtId="0" fontId="0" fillId="32" borderId="0" xfId="0" applyFont="1" applyFill="1" applyBorder="1" applyAlignment="1">
      <alignment horizontal="left" vertical="center"/>
    </xf>
    <xf numFmtId="0" fontId="9" fillId="32" borderId="0" xfId="0" applyFont="1" applyFill="1" applyBorder="1" applyAlignment="1">
      <alignment horizontal="center" vertical="center"/>
    </xf>
    <xf numFmtId="0" fontId="2" fillId="32" borderId="0" xfId="0" applyFont="1" applyFill="1" applyBorder="1" applyAlignment="1">
      <alignment horizontal="right" vertical="center"/>
    </xf>
    <xf numFmtId="177" fontId="4" fillId="32" borderId="0" xfId="0" applyNumberFormat="1" applyFont="1" applyFill="1" applyBorder="1" applyAlignment="1">
      <alignment horizontal="center" vertical="center"/>
    </xf>
    <xf numFmtId="177" fontId="10" fillId="32" borderId="0" xfId="0" applyNumberFormat="1" applyFont="1" applyFill="1" applyBorder="1" applyAlignment="1">
      <alignment horizontal="center" vertical="center"/>
    </xf>
    <xf numFmtId="193" fontId="2" fillId="32" borderId="0" xfId="0" applyNumberFormat="1" applyFont="1" applyFill="1" applyBorder="1" applyAlignment="1">
      <alignment horizontal="left" vertical="center" indent="6"/>
    </xf>
    <xf numFmtId="0" fontId="0" fillId="32" borderId="0" xfId="0" applyFill="1" applyBorder="1" applyAlignment="1">
      <alignment vertical="center"/>
    </xf>
    <xf numFmtId="0" fontId="10" fillId="32" borderId="0" xfId="0" applyFont="1" applyFill="1" applyAlignment="1">
      <alignment horizontal="right" vertical="center"/>
    </xf>
    <xf numFmtId="0" fontId="8" fillId="32" borderId="0" xfId="0" applyFont="1" applyFill="1" applyBorder="1" applyAlignment="1">
      <alignment horizontal="left" vertical="center" indent="3"/>
    </xf>
    <xf numFmtId="0" fontId="8" fillId="32" borderId="0" xfId="0" applyFont="1" applyFill="1" applyBorder="1" applyAlignment="1">
      <alignment horizontal="left" vertical="center"/>
    </xf>
    <xf numFmtId="0" fontId="9" fillId="32" borderId="0" xfId="0" applyFont="1" applyFill="1" applyBorder="1" applyAlignment="1">
      <alignment horizontal="left" vertical="center" indent="3"/>
    </xf>
    <xf numFmtId="0" fontId="9" fillId="32" borderId="0" xfId="0" applyFont="1" applyFill="1" applyBorder="1" applyAlignment="1">
      <alignment horizontal="left" vertical="center"/>
    </xf>
    <xf numFmtId="57" fontId="8" fillId="32" borderId="0" xfId="0" applyNumberFormat="1" applyFont="1" applyFill="1" applyBorder="1" applyAlignment="1">
      <alignment horizontal="left" vertical="center"/>
    </xf>
    <xf numFmtId="0" fontId="5" fillId="32" borderId="0" xfId="0" applyFont="1" applyFill="1" applyBorder="1" applyAlignment="1">
      <alignment vertical="center"/>
    </xf>
    <xf numFmtId="0" fontId="3" fillId="32" borderId="0" xfId="0" applyFont="1" applyFill="1" applyBorder="1" applyAlignment="1">
      <alignment horizontal="right" vertical="center"/>
    </xf>
    <xf numFmtId="0" fontId="3" fillId="32" borderId="0" xfId="0" applyFont="1" applyFill="1" applyBorder="1" applyAlignment="1">
      <alignment vertical="center"/>
    </xf>
    <xf numFmtId="0" fontId="11" fillId="32" borderId="0" xfId="0" applyFont="1" applyFill="1" applyBorder="1" applyAlignment="1">
      <alignment horizontal="left" vertical="center"/>
    </xf>
    <xf numFmtId="0" fontId="3" fillId="32" borderId="0" xfId="0" applyFont="1" applyFill="1" applyBorder="1" applyAlignment="1">
      <alignment horizontal="left" vertical="center"/>
    </xf>
    <xf numFmtId="0" fontId="3" fillId="32" borderId="0" xfId="0" applyFont="1" applyFill="1" applyBorder="1" applyAlignment="1">
      <alignment horizontal="center" vertical="center"/>
    </xf>
    <xf numFmtId="0" fontId="17" fillId="32" borderId="13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57" fontId="8" fillId="0" borderId="14" xfId="0" applyNumberFormat="1" applyFont="1" applyFill="1" applyBorder="1" applyAlignment="1">
      <alignment horizontal="left" vertical="center"/>
    </xf>
    <xf numFmtId="0" fontId="8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2" fillId="0" borderId="11" xfId="0" applyFont="1" applyBorder="1" applyAlignment="1">
      <alignment horizontal="right" vertical="center"/>
    </xf>
    <xf numFmtId="0" fontId="2" fillId="0" borderId="11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/>
    </xf>
    <xf numFmtId="0" fontId="19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57" fontId="10" fillId="0" borderId="0" xfId="0" applyNumberFormat="1" applyFont="1" applyBorder="1" applyAlignment="1">
      <alignment vertical="center"/>
    </xf>
    <xf numFmtId="0" fontId="2" fillId="0" borderId="16" xfId="0" applyFont="1" applyBorder="1" applyAlignment="1">
      <alignment horizontal="left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1" fillId="32" borderId="0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65" fillId="0" borderId="0" xfId="0" applyFont="1" applyFill="1" applyBorder="1" applyAlignment="1">
      <alignment horizontal="left" vertical="center"/>
    </xf>
    <xf numFmtId="0" fontId="6" fillId="32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34" borderId="0" xfId="0" applyFont="1" applyFill="1" applyBorder="1" applyAlignment="1">
      <alignment vertical="center"/>
    </xf>
    <xf numFmtId="0" fontId="2" fillId="34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176" fontId="25" fillId="32" borderId="0" xfId="0" applyNumberFormat="1" applyFont="1" applyFill="1" applyBorder="1" applyAlignment="1">
      <alignment horizontal="left" vertical="center" indent="4"/>
    </xf>
    <xf numFmtId="176" fontId="25" fillId="32" borderId="0" xfId="0" applyNumberFormat="1" applyFont="1" applyFill="1" applyBorder="1" applyAlignment="1">
      <alignment horizontal="left" vertical="center"/>
    </xf>
    <xf numFmtId="176" fontId="24" fillId="32" borderId="0" xfId="0" applyNumberFormat="1" applyFont="1" applyFill="1" applyBorder="1" applyAlignment="1">
      <alignment horizontal="left" vertical="center"/>
    </xf>
    <xf numFmtId="0" fontId="6" fillId="32" borderId="0" xfId="0" applyFont="1" applyFill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10" fillId="32" borderId="0" xfId="0" applyFont="1" applyFill="1" applyBorder="1" applyAlignment="1">
      <alignment horizontal="left" vertical="center"/>
    </xf>
    <xf numFmtId="0" fontId="20" fillId="0" borderId="16" xfId="0" applyFont="1" applyBorder="1" applyAlignment="1">
      <alignment vertical="center"/>
    </xf>
    <xf numFmtId="0" fontId="8" fillId="0" borderId="17" xfId="0" applyNumberFormat="1" applyFont="1" applyBorder="1" applyAlignment="1">
      <alignment horizontal="center" vertical="center"/>
    </xf>
    <xf numFmtId="0" fontId="10" fillId="0" borderId="18" xfId="0" applyFont="1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8" fillId="0" borderId="17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9" fontId="8" fillId="0" borderId="17" xfId="0" applyNumberFormat="1" applyFont="1" applyBorder="1" applyAlignment="1">
      <alignment horizontal="center" vertical="center"/>
    </xf>
    <xf numFmtId="57" fontId="2" fillId="0" borderId="17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185" fontId="7" fillId="32" borderId="0" xfId="0" applyNumberFormat="1" applyFont="1" applyFill="1" applyBorder="1" applyAlignment="1">
      <alignment horizontal="left" vertical="center"/>
    </xf>
    <xf numFmtId="57" fontId="17" fillId="35" borderId="24" xfId="0" applyNumberFormat="1" applyFont="1" applyFill="1" applyBorder="1" applyAlignment="1">
      <alignment horizontal="center" vertical="center"/>
    </xf>
    <xf numFmtId="57" fontId="17" fillId="35" borderId="25" xfId="0" applyNumberFormat="1" applyFont="1" applyFill="1" applyBorder="1" applyAlignment="1">
      <alignment horizontal="center" vertical="center"/>
    </xf>
    <xf numFmtId="57" fontId="8" fillId="32" borderId="0" xfId="0" applyNumberFormat="1" applyFont="1" applyFill="1" applyBorder="1" applyAlignment="1">
      <alignment horizontal="left" vertical="center" indent="3"/>
    </xf>
    <xf numFmtId="176" fontId="9" fillId="32" borderId="0" xfId="0" applyNumberFormat="1" applyFont="1" applyFill="1" applyBorder="1" applyAlignment="1">
      <alignment horizontal="left" vertical="center" indent="3"/>
    </xf>
    <xf numFmtId="0" fontId="5" fillId="32" borderId="0" xfId="0" applyFont="1" applyFill="1" applyBorder="1" applyAlignment="1">
      <alignment horizontal="center" vertical="center"/>
    </xf>
    <xf numFmtId="0" fontId="20" fillId="32" borderId="0" xfId="0" applyNumberFormat="1" applyFont="1" applyFill="1" applyBorder="1" applyAlignment="1" quotePrefix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16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auto="1"/>
      </font>
    </dxf>
    <dxf>
      <font>
        <color indexed="9"/>
      </font>
    </dxf>
    <dxf>
      <font>
        <color rgb="FFFFFFFF"/>
      </font>
      <border/>
    </dxf>
    <dxf>
      <font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514350</xdr:colOff>
      <xdr:row>11</xdr:row>
      <xdr:rowOff>0</xdr:rowOff>
    </xdr:from>
    <xdr:to>
      <xdr:col>1</xdr:col>
      <xdr:colOff>981075</xdr:colOff>
      <xdr:row>12</xdr:row>
      <xdr:rowOff>9525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543050" y="2828925"/>
          <a:ext cx="46672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ｍ</a:t>
          </a:r>
          <a:r>
            <a:rPr lang="en-US" cap="none" sz="1050" b="0" i="0" u="none" baseline="3000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２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485775</xdr:colOff>
      <xdr:row>10</xdr:row>
      <xdr:rowOff>0</xdr:rowOff>
    </xdr:from>
    <xdr:to>
      <xdr:col>1</xdr:col>
      <xdr:colOff>1009650</xdr:colOff>
      <xdr:row>11</xdr:row>
      <xdr:rowOff>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1514475" y="2571750"/>
          <a:ext cx="52387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ｋｇ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466725</xdr:colOff>
      <xdr:row>9</xdr:row>
      <xdr:rowOff>9525</xdr:rowOff>
    </xdr:from>
    <xdr:to>
      <xdr:col>1</xdr:col>
      <xdr:colOff>990600</xdr:colOff>
      <xdr:row>10</xdr:row>
      <xdr:rowOff>0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1495425" y="2324100"/>
          <a:ext cx="5238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ｃｍ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523875</xdr:colOff>
      <xdr:row>13</xdr:row>
      <xdr:rowOff>9525</xdr:rowOff>
    </xdr:from>
    <xdr:to>
      <xdr:col>2</xdr:col>
      <xdr:colOff>352425</xdr:colOff>
      <xdr:row>14</xdr:row>
      <xdr:rowOff>57150</xdr:rowOff>
    </xdr:to>
    <xdr:sp>
      <xdr:nvSpPr>
        <xdr:cNvPr id="4" name="Text Box 10"/>
        <xdr:cNvSpPr txBox="1">
          <a:spLocks noChangeArrowheads="1"/>
        </xdr:cNvSpPr>
      </xdr:nvSpPr>
      <xdr:spPr>
        <a:xfrm>
          <a:off x="1552575" y="3352800"/>
          <a:ext cx="122872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ml/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分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/1.73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ｍ</a:t>
          </a:r>
          <a:r>
            <a:rPr lang="en-US" cap="none" sz="1050" b="0" i="0" u="none" baseline="3000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514350</xdr:colOff>
      <xdr:row>12</xdr:row>
      <xdr:rowOff>19050</xdr:rowOff>
    </xdr:from>
    <xdr:to>
      <xdr:col>1</xdr:col>
      <xdr:colOff>1076325</xdr:colOff>
      <xdr:row>13</xdr:row>
      <xdr:rowOff>9525</xdr:rowOff>
    </xdr:to>
    <xdr:sp>
      <xdr:nvSpPr>
        <xdr:cNvPr id="5" name="Text Box 20"/>
        <xdr:cNvSpPr txBox="1">
          <a:spLocks noChangeArrowheads="1"/>
        </xdr:cNvSpPr>
      </xdr:nvSpPr>
      <xdr:spPr>
        <a:xfrm>
          <a:off x="1543050" y="3105150"/>
          <a:ext cx="5619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mg/dl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466725</xdr:colOff>
      <xdr:row>8</xdr:row>
      <xdr:rowOff>9525</xdr:rowOff>
    </xdr:from>
    <xdr:to>
      <xdr:col>1</xdr:col>
      <xdr:colOff>866775</xdr:colOff>
      <xdr:row>9</xdr:row>
      <xdr:rowOff>0</xdr:rowOff>
    </xdr:to>
    <xdr:sp>
      <xdr:nvSpPr>
        <xdr:cNvPr id="6" name="Text Box 21"/>
        <xdr:cNvSpPr txBox="1">
          <a:spLocks noChangeArrowheads="1"/>
        </xdr:cNvSpPr>
      </xdr:nvSpPr>
      <xdr:spPr>
        <a:xfrm>
          <a:off x="1495425" y="2066925"/>
          <a:ext cx="4000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歳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514350</xdr:colOff>
      <xdr:row>11</xdr:row>
      <xdr:rowOff>0</xdr:rowOff>
    </xdr:from>
    <xdr:to>
      <xdr:col>1</xdr:col>
      <xdr:colOff>981075</xdr:colOff>
      <xdr:row>12</xdr:row>
      <xdr:rowOff>9525</xdr:rowOff>
    </xdr:to>
    <xdr:sp>
      <xdr:nvSpPr>
        <xdr:cNvPr id="7" name="Text Box 19"/>
        <xdr:cNvSpPr txBox="1">
          <a:spLocks noChangeArrowheads="1"/>
        </xdr:cNvSpPr>
      </xdr:nvSpPr>
      <xdr:spPr>
        <a:xfrm>
          <a:off x="1543050" y="2828925"/>
          <a:ext cx="46672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ｍ</a:t>
          </a:r>
          <a:r>
            <a:rPr lang="en-US" cap="none" sz="1050" b="0" i="0" u="none" baseline="3000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２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485775</xdr:colOff>
      <xdr:row>10</xdr:row>
      <xdr:rowOff>0</xdr:rowOff>
    </xdr:from>
    <xdr:to>
      <xdr:col>1</xdr:col>
      <xdr:colOff>1009650</xdr:colOff>
      <xdr:row>11</xdr:row>
      <xdr:rowOff>0</xdr:rowOff>
    </xdr:to>
    <xdr:sp>
      <xdr:nvSpPr>
        <xdr:cNvPr id="8" name="Text Box 20"/>
        <xdr:cNvSpPr txBox="1">
          <a:spLocks noChangeArrowheads="1"/>
        </xdr:cNvSpPr>
      </xdr:nvSpPr>
      <xdr:spPr>
        <a:xfrm>
          <a:off x="1514475" y="2571750"/>
          <a:ext cx="52387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ｋｇ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466725</xdr:colOff>
      <xdr:row>9</xdr:row>
      <xdr:rowOff>9525</xdr:rowOff>
    </xdr:from>
    <xdr:to>
      <xdr:col>1</xdr:col>
      <xdr:colOff>990600</xdr:colOff>
      <xdr:row>10</xdr:row>
      <xdr:rowOff>0</xdr:rowOff>
    </xdr:to>
    <xdr:sp>
      <xdr:nvSpPr>
        <xdr:cNvPr id="9" name="Text Box 21"/>
        <xdr:cNvSpPr txBox="1">
          <a:spLocks noChangeArrowheads="1"/>
        </xdr:cNvSpPr>
      </xdr:nvSpPr>
      <xdr:spPr>
        <a:xfrm>
          <a:off x="1495425" y="2324100"/>
          <a:ext cx="5238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ｃｍ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523875</xdr:colOff>
      <xdr:row>13</xdr:row>
      <xdr:rowOff>9525</xdr:rowOff>
    </xdr:from>
    <xdr:to>
      <xdr:col>2</xdr:col>
      <xdr:colOff>352425</xdr:colOff>
      <xdr:row>14</xdr:row>
      <xdr:rowOff>57150</xdr:rowOff>
    </xdr:to>
    <xdr:sp>
      <xdr:nvSpPr>
        <xdr:cNvPr id="10" name="Text Box 22"/>
        <xdr:cNvSpPr txBox="1">
          <a:spLocks noChangeArrowheads="1"/>
        </xdr:cNvSpPr>
      </xdr:nvSpPr>
      <xdr:spPr>
        <a:xfrm>
          <a:off x="1552575" y="3352800"/>
          <a:ext cx="122872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ml/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分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/1.73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ｍ</a:t>
          </a:r>
          <a:r>
            <a:rPr lang="en-US" cap="none" sz="1050" b="0" i="0" u="none" baseline="3000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514350</xdr:colOff>
      <xdr:row>12</xdr:row>
      <xdr:rowOff>19050</xdr:rowOff>
    </xdr:from>
    <xdr:to>
      <xdr:col>1</xdr:col>
      <xdr:colOff>1076325</xdr:colOff>
      <xdr:row>13</xdr:row>
      <xdr:rowOff>9525</xdr:rowOff>
    </xdr:to>
    <xdr:sp>
      <xdr:nvSpPr>
        <xdr:cNvPr id="11" name="Text Box 23"/>
        <xdr:cNvSpPr txBox="1">
          <a:spLocks noChangeArrowheads="1"/>
        </xdr:cNvSpPr>
      </xdr:nvSpPr>
      <xdr:spPr>
        <a:xfrm>
          <a:off x="1543050" y="3105150"/>
          <a:ext cx="5619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mg/dl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466725</xdr:colOff>
      <xdr:row>8</xdr:row>
      <xdr:rowOff>9525</xdr:rowOff>
    </xdr:from>
    <xdr:to>
      <xdr:col>1</xdr:col>
      <xdr:colOff>866775</xdr:colOff>
      <xdr:row>9</xdr:row>
      <xdr:rowOff>0</xdr:rowOff>
    </xdr:to>
    <xdr:sp>
      <xdr:nvSpPr>
        <xdr:cNvPr id="12" name="Text Box 24"/>
        <xdr:cNvSpPr txBox="1">
          <a:spLocks noChangeArrowheads="1"/>
        </xdr:cNvSpPr>
      </xdr:nvSpPr>
      <xdr:spPr>
        <a:xfrm>
          <a:off x="1495425" y="2066925"/>
          <a:ext cx="4000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歳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514350</xdr:colOff>
      <xdr:row>11</xdr:row>
      <xdr:rowOff>0</xdr:rowOff>
    </xdr:from>
    <xdr:to>
      <xdr:col>1</xdr:col>
      <xdr:colOff>981075</xdr:colOff>
      <xdr:row>12</xdr:row>
      <xdr:rowOff>9525</xdr:rowOff>
    </xdr:to>
    <xdr:sp>
      <xdr:nvSpPr>
        <xdr:cNvPr id="13" name="Text Box 2"/>
        <xdr:cNvSpPr txBox="1">
          <a:spLocks noChangeArrowheads="1"/>
        </xdr:cNvSpPr>
      </xdr:nvSpPr>
      <xdr:spPr>
        <a:xfrm>
          <a:off x="1543050" y="2828925"/>
          <a:ext cx="46672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ｍ</a:t>
          </a:r>
          <a:r>
            <a:rPr lang="en-US" cap="none" sz="1050" b="0" i="0" u="none" baseline="3000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２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485775</xdr:colOff>
      <xdr:row>10</xdr:row>
      <xdr:rowOff>0</xdr:rowOff>
    </xdr:from>
    <xdr:to>
      <xdr:col>1</xdr:col>
      <xdr:colOff>1009650</xdr:colOff>
      <xdr:row>11</xdr:row>
      <xdr:rowOff>0</xdr:rowOff>
    </xdr:to>
    <xdr:sp>
      <xdr:nvSpPr>
        <xdr:cNvPr id="14" name="Text Box 5"/>
        <xdr:cNvSpPr txBox="1">
          <a:spLocks noChangeArrowheads="1"/>
        </xdr:cNvSpPr>
      </xdr:nvSpPr>
      <xdr:spPr>
        <a:xfrm>
          <a:off x="1514475" y="2571750"/>
          <a:ext cx="52387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ｋｇ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466725</xdr:colOff>
      <xdr:row>9</xdr:row>
      <xdr:rowOff>9525</xdr:rowOff>
    </xdr:from>
    <xdr:to>
      <xdr:col>1</xdr:col>
      <xdr:colOff>990600</xdr:colOff>
      <xdr:row>10</xdr:row>
      <xdr:rowOff>0</xdr:rowOff>
    </xdr:to>
    <xdr:sp>
      <xdr:nvSpPr>
        <xdr:cNvPr id="15" name="Text Box 6"/>
        <xdr:cNvSpPr txBox="1">
          <a:spLocks noChangeArrowheads="1"/>
        </xdr:cNvSpPr>
      </xdr:nvSpPr>
      <xdr:spPr>
        <a:xfrm>
          <a:off x="1495425" y="2324100"/>
          <a:ext cx="5238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ｃｍ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523875</xdr:colOff>
      <xdr:row>13</xdr:row>
      <xdr:rowOff>9525</xdr:rowOff>
    </xdr:from>
    <xdr:to>
      <xdr:col>2</xdr:col>
      <xdr:colOff>352425</xdr:colOff>
      <xdr:row>14</xdr:row>
      <xdr:rowOff>57150</xdr:rowOff>
    </xdr:to>
    <xdr:sp>
      <xdr:nvSpPr>
        <xdr:cNvPr id="16" name="Text Box 10"/>
        <xdr:cNvSpPr txBox="1">
          <a:spLocks noChangeArrowheads="1"/>
        </xdr:cNvSpPr>
      </xdr:nvSpPr>
      <xdr:spPr>
        <a:xfrm>
          <a:off x="1552575" y="3352800"/>
          <a:ext cx="122872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ml/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分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/1.73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ｍ</a:t>
          </a:r>
          <a:r>
            <a:rPr lang="en-US" cap="none" sz="1050" b="0" i="0" u="none" baseline="3000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514350</xdr:colOff>
      <xdr:row>12</xdr:row>
      <xdr:rowOff>19050</xdr:rowOff>
    </xdr:from>
    <xdr:to>
      <xdr:col>1</xdr:col>
      <xdr:colOff>1076325</xdr:colOff>
      <xdr:row>13</xdr:row>
      <xdr:rowOff>9525</xdr:rowOff>
    </xdr:to>
    <xdr:sp>
      <xdr:nvSpPr>
        <xdr:cNvPr id="17" name="Text Box 20"/>
        <xdr:cNvSpPr txBox="1">
          <a:spLocks noChangeArrowheads="1"/>
        </xdr:cNvSpPr>
      </xdr:nvSpPr>
      <xdr:spPr>
        <a:xfrm>
          <a:off x="1543050" y="3105150"/>
          <a:ext cx="5619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mg/dl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466725</xdr:colOff>
      <xdr:row>8</xdr:row>
      <xdr:rowOff>9525</xdr:rowOff>
    </xdr:from>
    <xdr:to>
      <xdr:col>1</xdr:col>
      <xdr:colOff>866775</xdr:colOff>
      <xdr:row>9</xdr:row>
      <xdr:rowOff>0</xdr:rowOff>
    </xdr:to>
    <xdr:sp>
      <xdr:nvSpPr>
        <xdr:cNvPr id="18" name="Text Box 21"/>
        <xdr:cNvSpPr txBox="1">
          <a:spLocks noChangeArrowheads="1"/>
        </xdr:cNvSpPr>
      </xdr:nvSpPr>
      <xdr:spPr>
        <a:xfrm>
          <a:off x="1495425" y="2066925"/>
          <a:ext cx="4000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歳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0</xdr:row>
      <xdr:rowOff>0</xdr:rowOff>
    </xdr:from>
    <xdr:to>
      <xdr:col>12</xdr:col>
      <xdr:colOff>495300</xdr:colOff>
      <xdr:row>64</xdr:row>
      <xdr:rowOff>142875</xdr:rowOff>
    </xdr:to>
    <xdr:grpSp>
      <xdr:nvGrpSpPr>
        <xdr:cNvPr id="1" name="Group 586"/>
        <xdr:cNvGrpSpPr>
          <a:grpSpLocks/>
        </xdr:cNvGrpSpPr>
      </xdr:nvGrpSpPr>
      <xdr:grpSpPr>
        <a:xfrm>
          <a:off x="323850" y="0"/>
          <a:ext cx="7620000" cy="10544175"/>
          <a:chOff x="2763" y="0"/>
          <a:chExt cx="800" cy="1107"/>
        </a:xfrm>
        <a:solidFill>
          <a:srgbClr val="FFFFFF"/>
        </a:solidFill>
      </xdr:grpSpPr>
      <xdr:sp>
        <xdr:nvSpPr>
          <xdr:cNvPr id="2" name="Line 587"/>
          <xdr:cNvSpPr>
            <a:spLocks/>
          </xdr:cNvSpPr>
        </xdr:nvSpPr>
        <xdr:spPr>
          <a:xfrm>
            <a:off x="3563" y="228"/>
            <a:ext cx="0" cy="87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Line 588"/>
          <xdr:cNvSpPr>
            <a:spLocks/>
          </xdr:cNvSpPr>
        </xdr:nvSpPr>
        <xdr:spPr>
          <a:xfrm flipH="1">
            <a:off x="2831" y="249"/>
            <a:ext cx="0" cy="85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Line 589"/>
          <xdr:cNvSpPr>
            <a:spLocks/>
          </xdr:cNvSpPr>
        </xdr:nvSpPr>
        <xdr:spPr>
          <a:xfrm>
            <a:off x="2832" y="1107"/>
            <a:ext cx="7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Text Box 590"/>
          <xdr:cNvSpPr txBox="1">
            <a:spLocks noChangeArrowheads="1"/>
          </xdr:cNvSpPr>
        </xdr:nvSpPr>
        <xdr:spPr>
          <a:xfrm>
            <a:off x="2826" y="47"/>
            <a:ext cx="243" cy="4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HGS創英角ｺﾞｼｯｸUB"/>
                <a:ea typeface="HGS創英角ｺﾞｼｯｸUB"/>
                <a:cs typeface="HGS創英角ｺﾞｼｯｸUB"/>
              </a:rPr>
              <a:t>化学療法　指示せん</a:t>
            </a:r>
            <a:r>
              <a:rPr lang="en-US" cap="none" sz="1600" b="0" i="0" u="none" baseline="0">
                <a:solidFill>
                  <a:srgbClr val="000000"/>
                </a:solidFill>
                <a:latin typeface="HGS創英角ｺﾞｼｯｸUB"/>
                <a:ea typeface="HGS創英角ｺﾞｼｯｸUB"/>
                <a:cs typeface="HGS創英角ｺﾞｼｯｸUB"/>
              </a:rPr>
              <a:t>
</a:t>
            </a:r>
          </a:p>
        </xdr:txBody>
      </xdr:sp>
      <xdr:sp>
        <xdr:nvSpPr>
          <xdr:cNvPr id="6" name="Text Box 591"/>
          <xdr:cNvSpPr txBox="1">
            <a:spLocks noChangeArrowheads="1"/>
          </xdr:cNvSpPr>
        </xdr:nvSpPr>
        <xdr:spPr>
          <a:xfrm>
            <a:off x="2828" y="99"/>
            <a:ext cx="216" cy="6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「外来化学療法加算　Ａ」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「無菌製剤処理加算」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7" name="Line 592"/>
          <xdr:cNvSpPr>
            <a:spLocks/>
          </xdr:cNvSpPr>
        </xdr:nvSpPr>
        <xdr:spPr>
          <a:xfrm>
            <a:off x="3333" y="179"/>
            <a:ext cx="22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Line 593"/>
          <xdr:cNvSpPr>
            <a:spLocks/>
          </xdr:cNvSpPr>
        </xdr:nvSpPr>
        <xdr:spPr>
          <a:xfrm>
            <a:off x="3333" y="8"/>
            <a:ext cx="0" cy="17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Line 594"/>
          <xdr:cNvSpPr>
            <a:spLocks/>
          </xdr:cNvSpPr>
        </xdr:nvSpPr>
        <xdr:spPr>
          <a:xfrm>
            <a:off x="2763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" name="Line 595"/>
          <xdr:cNvSpPr>
            <a:spLocks/>
          </xdr:cNvSpPr>
        </xdr:nvSpPr>
        <xdr:spPr>
          <a:xfrm>
            <a:off x="2764" y="0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Text Box 596"/>
          <xdr:cNvSpPr txBox="1">
            <a:spLocks noChangeArrowheads="1"/>
          </xdr:cNvSpPr>
        </xdr:nvSpPr>
        <xdr:spPr>
          <a:xfrm>
            <a:off x="3139" y="224"/>
            <a:ext cx="136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指　示　内　容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12" name="Rectangle 597"/>
          <xdr:cNvSpPr>
            <a:spLocks/>
          </xdr:cNvSpPr>
        </xdr:nvSpPr>
        <xdr:spPr>
          <a:xfrm>
            <a:off x="2831" y="227"/>
            <a:ext cx="732" cy="2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 fLocksWithSheet="0"/>
  </xdr:twoCellAnchor>
  <xdr:twoCellAnchor>
    <xdr:from>
      <xdr:col>8</xdr:col>
      <xdr:colOff>1143000</xdr:colOff>
      <xdr:row>49</xdr:row>
      <xdr:rowOff>152400</xdr:rowOff>
    </xdr:from>
    <xdr:to>
      <xdr:col>12</xdr:col>
      <xdr:colOff>400050</xdr:colOff>
      <xdr:row>57</xdr:row>
      <xdr:rowOff>123825</xdr:rowOff>
    </xdr:to>
    <xdr:sp>
      <xdr:nvSpPr>
        <xdr:cNvPr id="13" name="Text Box 546"/>
        <xdr:cNvSpPr txBox="1">
          <a:spLocks noChangeArrowheads="1"/>
        </xdr:cNvSpPr>
      </xdr:nvSpPr>
      <xdr:spPr>
        <a:xfrm>
          <a:off x="6619875" y="8267700"/>
          <a:ext cx="1228725" cy="1190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身長　　：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170.0cm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体重　　：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60.0kg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BSA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：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1.69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GEM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：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98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ｱﾌﾞﾗｷｻﾝ：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100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R2.4.1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時点</a:t>
          </a:r>
        </a:p>
      </xdr:txBody>
    </xdr:sp>
    <xdr:clientData/>
  </xdr:twoCellAnchor>
  <xdr:twoCellAnchor editAs="oneCell">
    <xdr:from>
      <xdr:col>1</xdr:col>
      <xdr:colOff>619125</xdr:colOff>
      <xdr:row>57</xdr:row>
      <xdr:rowOff>38100</xdr:rowOff>
    </xdr:from>
    <xdr:to>
      <xdr:col>8</xdr:col>
      <xdr:colOff>428625</xdr:colOff>
      <xdr:row>64</xdr:row>
      <xdr:rowOff>142875</xdr:rowOff>
    </xdr:to>
    <xdr:pic>
      <xdr:nvPicPr>
        <xdr:cNvPr id="14" name="図 2"/>
        <xdr:cNvPicPr preferRelativeResize="1">
          <a:picLocks noChangeAspect="1"/>
        </xdr:cNvPicPr>
      </xdr:nvPicPr>
      <xdr:blipFill>
        <a:blip r:embed="rId1"/>
        <a:srcRect l="6869" t="43571" r="59188" b="42054"/>
        <a:stretch>
          <a:fillRect/>
        </a:stretch>
      </xdr:blipFill>
      <xdr:spPr>
        <a:xfrm>
          <a:off x="981075" y="9372600"/>
          <a:ext cx="4924425" cy="11715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12</xdr:col>
      <xdr:colOff>495300</xdr:colOff>
      <xdr:row>6</xdr:row>
      <xdr:rowOff>266700</xdr:rowOff>
    </xdr:from>
    <xdr:to>
      <xdr:col>12</xdr:col>
      <xdr:colOff>495300</xdr:colOff>
      <xdr:row>9</xdr:row>
      <xdr:rowOff>133350</xdr:rowOff>
    </xdr:to>
    <xdr:sp>
      <xdr:nvSpPr>
        <xdr:cNvPr id="15" name="直線コネクタ 156"/>
        <xdr:cNvSpPr>
          <a:spLocks/>
        </xdr:cNvSpPr>
      </xdr:nvSpPr>
      <xdr:spPr>
        <a:xfrm rot="5400000">
          <a:off x="7943850" y="169545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276225</xdr:colOff>
      <xdr:row>7</xdr:row>
      <xdr:rowOff>9525</xdr:rowOff>
    </xdr:from>
    <xdr:to>
      <xdr:col>8</xdr:col>
      <xdr:colOff>276225</xdr:colOff>
      <xdr:row>10</xdr:row>
      <xdr:rowOff>0</xdr:rowOff>
    </xdr:to>
    <xdr:sp>
      <xdr:nvSpPr>
        <xdr:cNvPr id="16" name="直線コネクタ 156"/>
        <xdr:cNvSpPr>
          <a:spLocks/>
        </xdr:cNvSpPr>
      </xdr:nvSpPr>
      <xdr:spPr>
        <a:xfrm rot="5400000">
          <a:off x="5753100" y="171450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59"/>
  <sheetViews>
    <sheetView tabSelected="1" zoomScalePageLayoutView="0" workbookViewId="0" topLeftCell="A1">
      <selection activeCell="AC71" sqref="AC71"/>
    </sheetView>
  </sheetViews>
  <sheetFormatPr defaultColWidth="1.875" defaultRowHeight="13.5" customHeight="1"/>
  <cols>
    <col min="1" max="46" width="1.875" style="6" customWidth="1"/>
    <col min="47" max="47" width="1.875" style="61" customWidth="1"/>
    <col min="48" max="16384" width="1.875" style="6" customWidth="1"/>
  </cols>
  <sheetData>
    <row r="1" spans="1:55" ht="37.5" customHeight="1">
      <c r="A1"/>
      <c r="B1"/>
      <c r="C1"/>
      <c r="D1"/>
      <c r="E1"/>
      <c r="F1"/>
      <c r="G1"/>
      <c r="H1" s="87" t="s">
        <v>50</v>
      </c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</row>
    <row r="2" spans="1:55" ht="37.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</row>
    <row r="3" spans="1:52" s="10" customFormat="1" ht="24">
      <c r="A3" s="76" t="s">
        <v>77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10" t="str">
        <f>'患者情報'!B1</f>
        <v>100000-0</v>
      </c>
      <c r="AK3" s="6"/>
      <c r="AL3" s="6"/>
      <c r="AM3" s="6"/>
      <c r="AN3" s="6"/>
      <c r="AO3" s="6"/>
      <c r="AP3" s="6"/>
      <c r="AQ3" s="6"/>
      <c r="AR3" s="6"/>
      <c r="AS3" s="6"/>
      <c r="AT3" s="6"/>
      <c r="AU3" s="61"/>
      <c r="AV3" s="6"/>
      <c r="AW3" s="6"/>
      <c r="AX3" s="6"/>
      <c r="AY3" s="6"/>
      <c r="AZ3" s="6"/>
    </row>
    <row r="4" spans="1:52" s="10" customFormat="1" ht="18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118" t="str">
        <f>'患者情報'!B3</f>
        <v>大洲　太郎</v>
      </c>
      <c r="AK4" s="118"/>
      <c r="AL4" s="118"/>
      <c r="AM4" s="118"/>
      <c r="AN4" s="118"/>
      <c r="AO4" s="118"/>
      <c r="AP4" s="118"/>
      <c r="AQ4" s="118"/>
      <c r="AR4" s="10" t="s">
        <v>1</v>
      </c>
      <c r="AT4" s="6"/>
      <c r="AU4" s="61"/>
      <c r="AV4" s="6"/>
      <c r="AW4" s="6"/>
      <c r="AX4" s="6"/>
      <c r="AY4" s="6"/>
      <c r="AZ4" s="6"/>
    </row>
    <row r="5" spans="1:45" ht="18" customHeight="1">
      <c r="A5" s="6" t="s">
        <v>54</v>
      </c>
      <c r="AL5" s="10"/>
      <c r="AM5" s="22"/>
      <c r="AN5" s="119">
        <f>'患者情報'!B10</f>
        <v>170</v>
      </c>
      <c r="AO5" s="119"/>
      <c r="AP5" s="119"/>
      <c r="AQ5" s="119"/>
      <c r="AR5" s="10" t="s">
        <v>19</v>
      </c>
      <c r="AS5" s="10"/>
    </row>
    <row r="6" spans="38:45" ht="18" customHeight="1">
      <c r="AL6" s="10"/>
      <c r="AM6" s="22"/>
      <c r="AN6" s="119">
        <f>'患者情報'!B11</f>
        <v>60</v>
      </c>
      <c r="AO6" s="119"/>
      <c r="AP6" s="119"/>
      <c r="AQ6" s="119"/>
      <c r="AR6" s="10" t="s">
        <v>20</v>
      </c>
      <c r="AS6" s="10"/>
    </row>
    <row r="7" spans="38:45" ht="18" customHeight="1">
      <c r="AL7" s="10" t="s">
        <v>21</v>
      </c>
      <c r="AN7" s="119">
        <f>'患者情報'!B12</f>
        <v>1.69</v>
      </c>
      <c r="AO7" s="119"/>
      <c r="AP7" s="119"/>
      <c r="AQ7" s="119"/>
      <c r="AR7" s="10" t="s">
        <v>23</v>
      </c>
      <c r="AS7" s="10"/>
    </row>
    <row r="8" spans="38:45" ht="18" customHeight="1">
      <c r="AL8" s="15" t="s">
        <v>42</v>
      </c>
      <c r="AM8" s="10"/>
      <c r="AN8" s="119">
        <f>'患者情報'!B13</f>
        <v>1</v>
      </c>
      <c r="AO8" s="119"/>
      <c r="AP8" s="119"/>
      <c r="AQ8" s="119"/>
      <c r="AR8" s="10" t="s">
        <v>41</v>
      </c>
      <c r="AS8" s="10"/>
    </row>
    <row r="9" spans="33:45" ht="18" customHeight="1">
      <c r="AG9" s="10" t="s">
        <v>43</v>
      </c>
      <c r="AJ9" s="119">
        <f>'患者情報'!B14</f>
        <v>58.4</v>
      </c>
      <c r="AK9" s="119"/>
      <c r="AL9" s="119"/>
      <c r="AM9" s="119"/>
      <c r="AN9" s="10" t="s">
        <v>44</v>
      </c>
      <c r="AO9" s="77"/>
      <c r="AP9" s="77"/>
      <c r="AQ9" s="77"/>
      <c r="AR9" s="10"/>
      <c r="AS9" s="10"/>
    </row>
    <row r="10" spans="1:45" ht="18" customHeight="1">
      <c r="A10" s="6" t="s">
        <v>55</v>
      </c>
      <c r="AL10" s="10"/>
      <c r="AM10" s="10"/>
      <c r="AN10" s="22"/>
      <c r="AO10" s="77"/>
      <c r="AP10" s="77"/>
      <c r="AQ10" s="77"/>
      <c r="AR10" s="10"/>
      <c r="AS10" s="10"/>
    </row>
    <row r="11" spans="38:45" ht="18" customHeight="1">
      <c r="AL11" s="10"/>
      <c r="AM11" s="10"/>
      <c r="AN11" s="22"/>
      <c r="AO11" s="77"/>
      <c r="AP11" s="77"/>
      <c r="AQ11" s="77"/>
      <c r="AR11" s="10"/>
      <c r="AS11" s="10"/>
    </row>
    <row r="12" spans="38:45" ht="18" customHeight="1">
      <c r="AL12" s="10"/>
      <c r="AM12" s="10"/>
      <c r="AN12" s="22"/>
      <c r="AO12" s="77"/>
      <c r="AP12" s="77"/>
      <c r="AQ12" s="77"/>
      <c r="AR12" s="10"/>
      <c r="AS12" s="10"/>
    </row>
    <row r="13" spans="1:52" ht="18" customHeight="1">
      <c r="A13" s="86" t="s">
        <v>37</v>
      </c>
      <c r="C13" s="16"/>
      <c r="D13" s="16"/>
      <c r="E13" s="16"/>
      <c r="F13" s="7"/>
      <c r="G13" s="7"/>
      <c r="H13" s="7"/>
      <c r="I13" s="7"/>
      <c r="J13" s="7"/>
      <c r="K13" s="7"/>
      <c r="L13" s="7"/>
      <c r="M13" s="7"/>
      <c r="N13" s="7"/>
      <c r="O13" s="7"/>
      <c r="P13" s="17">
        <v>1</v>
      </c>
      <c r="Q13" s="18">
        <v>2</v>
      </c>
      <c r="R13" s="18">
        <v>3</v>
      </c>
      <c r="S13" s="18">
        <v>4</v>
      </c>
      <c r="T13" s="18">
        <v>5</v>
      </c>
      <c r="U13" s="18">
        <v>6</v>
      </c>
      <c r="V13" s="19">
        <v>7</v>
      </c>
      <c r="W13" s="17">
        <v>8</v>
      </c>
      <c r="X13" s="18">
        <v>9</v>
      </c>
      <c r="Y13" s="18">
        <v>10</v>
      </c>
      <c r="Z13" s="18">
        <v>11</v>
      </c>
      <c r="AA13" s="18">
        <v>12</v>
      </c>
      <c r="AB13" s="18">
        <v>13</v>
      </c>
      <c r="AC13" s="19">
        <v>14</v>
      </c>
      <c r="AD13" s="17">
        <v>15</v>
      </c>
      <c r="AE13" s="18">
        <v>16</v>
      </c>
      <c r="AF13" s="18">
        <v>17</v>
      </c>
      <c r="AG13" s="18">
        <v>18</v>
      </c>
      <c r="AH13" s="18">
        <v>19</v>
      </c>
      <c r="AI13" s="18">
        <v>20</v>
      </c>
      <c r="AJ13" s="19">
        <v>21</v>
      </c>
      <c r="AK13" s="17">
        <v>22</v>
      </c>
      <c r="AL13" s="18">
        <v>23</v>
      </c>
      <c r="AM13" s="18">
        <v>24</v>
      </c>
      <c r="AN13" s="18">
        <v>25</v>
      </c>
      <c r="AO13" s="18">
        <v>26</v>
      </c>
      <c r="AP13" s="18">
        <v>27</v>
      </c>
      <c r="AQ13" s="19">
        <v>28</v>
      </c>
      <c r="AR13" s="29"/>
      <c r="AS13" s="29"/>
      <c r="AT13" s="29"/>
      <c r="AU13" s="62"/>
      <c r="AV13" s="29"/>
      <c r="AW13" s="29"/>
      <c r="AX13" s="29"/>
      <c r="AY13" s="29"/>
      <c r="AZ13" s="29"/>
    </row>
    <row r="14" spans="2:55" s="7" customFormat="1" ht="18" customHeight="1">
      <c r="B14" s="65"/>
      <c r="C14" s="66" t="s">
        <v>57</v>
      </c>
      <c r="D14" s="66"/>
      <c r="E14" s="66"/>
      <c r="F14" s="66"/>
      <c r="G14" s="67" t="s">
        <v>58</v>
      </c>
      <c r="H14" s="114">
        <v>1000</v>
      </c>
      <c r="I14" s="114"/>
      <c r="J14" s="114"/>
      <c r="K14" s="68" t="s">
        <v>59</v>
      </c>
      <c r="L14" s="66"/>
      <c r="M14" s="66"/>
      <c r="N14" s="66"/>
      <c r="O14" s="69"/>
      <c r="P14" s="70" t="s">
        <v>60</v>
      </c>
      <c r="Q14" s="71"/>
      <c r="R14" s="71"/>
      <c r="S14" s="71"/>
      <c r="T14" s="71"/>
      <c r="U14" s="71"/>
      <c r="V14" s="72"/>
      <c r="W14" s="70" t="s">
        <v>60</v>
      </c>
      <c r="X14" s="71"/>
      <c r="Y14" s="71"/>
      <c r="Z14" s="71"/>
      <c r="AA14" s="71"/>
      <c r="AB14" s="71"/>
      <c r="AC14" s="72"/>
      <c r="AD14" s="70" t="s">
        <v>60</v>
      </c>
      <c r="AE14" s="71"/>
      <c r="AF14" s="71"/>
      <c r="AG14" s="71"/>
      <c r="AH14" s="71"/>
      <c r="AI14" s="71"/>
      <c r="AJ14" s="72"/>
      <c r="AK14" s="70"/>
      <c r="AL14" s="71"/>
      <c r="AM14" s="71"/>
      <c r="AN14" s="71"/>
      <c r="AO14" s="71"/>
      <c r="AP14" s="71"/>
      <c r="AQ14" s="72"/>
      <c r="AR14" s="29"/>
      <c r="AS14" s="29"/>
      <c r="AT14" s="29"/>
      <c r="AU14" s="62"/>
      <c r="AV14" s="29"/>
      <c r="AW14" s="29"/>
      <c r="AX14" s="29"/>
      <c r="AY14" s="29"/>
      <c r="AZ14" s="29"/>
      <c r="BA14" s="29"/>
      <c r="BB14" s="29"/>
      <c r="BC14" s="29"/>
    </row>
    <row r="15" spans="1:52" ht="18" customHeight="1">
      <c r="A15" s="7"/>
      <c r="B15" s="65"/>
      <c r="C15" s="66" t="s">
        <v>31</v>
      </c>
      <c r="D15" s="66"/>
      <c r="E15" s="66"/>
      <c r="F15" s="66"/>
      <c r="G15" s="67" t="s">
        <v>14</v>
      </c>
      <c r="H15" s="114">
        <v>125</v>
      </c>
      <c r="I15" s="114"/>
      <c r="J15" s="114"/>
      <c r="K15" s="68" t="s">
        <v>15</v>
      </c>
      <c r="L15" s="66"/>
      <c r="M15" s="66"/>
      <c r="N15" s="66"/>
      <c r="O15" s="69"/>
      <c r="P15" s="70" t="s">
        <v>22</v>
      </c>
      <c r="Q15" s="71"/>
      <c r="R15" s="71"/>
      <c r="S15" s="71"/>
      <c r="T15" s="71"/>
      <c r="U15" s="71"/>
      <c r="V15" s="72"/>
      <c r="W15" s="70" t="s">
        <v>60</v>
      </c>
      <c r="X15" s="71"/>
      <c r="Y15" s="71"/>
      <c r="Z15" s="71"/>
      <c r="AA15" s="71"/>
      <c r="AB15" s="71"/>
      <c r="AC15" s="72"/>
      <c r="AD15" s="70" t="s">
        <v>60</v>
      </c>
      <c r="AE15" s="71"/>
      <c r="AF15" s="71"/>
      <c r="AG15" s="71"/>
      <c r="AH15" s="71"/>
      <c r="AI15" s="71"/>
      <c r="AJ15" s="72"/>
      <c r="AK15" s="70"/>
      <c r="AL15" s="71"/>
      <c r="AM15" s="71"/>
      <c r="AN15" s="71"/>
      <c r="AO15" s="71"/>
      <c r="AP15" s="71"/>
      <c r="AQ15" s="72"/>
      <c r="AR15" s="29"/>
      <c r="AS15" s="29"/>
      <c r="AT15" s="29"/>
      <c r="AU15" s="62"/>
      <c r="AV15" s="29"/>
      <c r="AW15" s="29"/>
      <c r="AX15" s="29"/>
      <c r="AY15" s="29"/>
      <c r="AZ15" s="29"/>
    </row>
    <row r="16" spans="1:52" ht="18" customHeight="1">
      <c r="A16" s="7"/>
      <c r="B16" s="16"/>
      <c r="C16" s="16"/>
      <c r="D16" s="16"/>
      <c r="E16" s="16"/>
      <c r="F16" s="16"/>
      <c r="G16" s="8"/>
      <c r="H16" s="80"/>
      <c r="I16" s="80"/>
      <c r="J16" s="80"/>
      <c r="K16" s="20"/>
      <c r="L16" s="16"/>
      <c r="M16" s="16"/>
      <c r="N16" s="16"/>
      <c r="O16" s="16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29"/>
      <c r="AS16" s="29"/>
      <c r="AT16" s="29"/>
      <c r="AU16" s="62"/>
      <c r="AV16" s="29"/>
      <c r="AW16" s="29"/>
      <c r="AX16" s="29"/>
      <c r="AY16" s="29"/>
      <c r="AZ16" s="29"/>
    </row>
    <row r="17" spans="2:55" s="7" customFormat="1" ht="18" customHeight="1">
      <c r="B17" s="16"/>
      <c r="C17" s="16"/>
      <c r="D17" s="16"/>
      <c r="E17" s="16"/>
      <c r="F17" s="16"/>
      <c r="G17" s="8"/>
      <c r="H17" s="80"/>
      <c r="I17" s="80"/>
      <c r="J17" s="80"/>
      <c r="K17" s="20"/>
      <c r="L17" s="16"/>
      <c r="M17" s="16"/>
      <c r="N17" s="16"/>
      <c r="O17" s="16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6" t="s">
        <v>61</v>
      </c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29"/>
      <c r="AS17" s="29"/>
      <c r="AT17" s="29"/>
      <c r="AU17" s="62"/>
      <c r="AV17" s="29"/>
      <c r="AW17" s="29"/>
      <c r="AX17" s="29"/>
      <c r="AY17" s="29"/>
      <c r="AZ17" s="29"/>
      <c r="BA17" s="29"/>
      <c r="BB17" s="29"/>
      <c r="BC17" s="29"/>
    </row>
    <row r="18" spans="1:54" s="7" customFormat="1" ht="18" customHeight="1">
      <c r="A18" s="10"/>
      <c r="B18" s="6"/>
      <c r="C18" s="6"/>
      <c r="D18" s="6"/>
      <c r="E18" s="6"/>
      <c r="F18" s="115">
        <v>1</v>
      </c>
      <c r="G18" s="115"/>
      <c r="H18" s="115"/>
      <c r="I18" s="115"/>
      <c r="J18" s="115">
        <v>0.9</v>
      </c>
      <c r="K18" s="115"/>
      <c r="L18" s="115"/>
      <c r="M18" s="115"/>
      <c r="N18" s="115">
        <v>0.8</v>
      </c>
      <c r="O18" s="115"/>
      <c r="P18" s="115"/>
      <c r="Q18" s="115"/>
      <c r="R18" s="115">
        <v>0.7</v>
      </c>
      <c r="S18" s="115"/>
      <c r="T18" s="115"/>
      <c r="U18" s="115"/>
      <c r="V18" s="115">
        <v>0.6</v>
      </c>
      <c r="W18" s="115"/>
      <c r="X18" s="115"/>
      <c r="Y18" s="115"/>
      <c r="Z18" s="115">
        <v>0.5</v>
      </c>
      <c r="AA18" s="115"/>
      <c r="AB18" s="115"/>
      <c r="AC18" s="115"/>
      <c r="AD18" s="6"/>
      <c r="AE18" s="6" t="s">
        <v>62</v>
      </c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1"/>
      <c r="AU18" s="6"/>
      <c r="AV18" s="6"/>
      <c r="AW18" s="6"/>
      <c r="AX18" s="6"/>
      <c r="AY18" s="6"/>
      <c r="AZ18" s="29"/>
      <c r="BA18" s="29"/>
      <c r="BB18" s="29"/>
    </row>
    <row r="19" spans="1:54" s="7" customFormat="1" ht="18" customHeight="1">
      <c r="A19" s="10"/>
      <c r="B19" s="113" t="str">
        <f>C14</f>
        <v>GEM</v>
      </c>
      <c r="C19" s="113"/>
      <c r="D19" s="113"/>
      <c r="E19" s="113"/>
      <c r="F19" s="112">
        <f>ROUND(H14*AN7,0)</f>
        <v>1690</v>
      </c>
      <c r="G19" s="112"/>
      <c r="H19" s="112"/>
      <c r="I19" s="112"/>
      <c r="J19" s="112">
        <f>ROUND(F19*J18,0)</f>
        <v>1521</v>
      </c>
      <c r="K19" s="112"/>
      <c r="L19" s="112"/>
      <c r="M19" s="112"/>
      <c r="N19" s="105">
        <f>ROUND(F19*N18,0)</f>
        <v>1352</v>
      </c>
      <c r="O19" s="105"/>
      <c r="P19" s="105"/>
      <c r="Q19" s="105"/>
      <c r="R19" s="105">
        <f>ROUND(F19*R18,0)</f>
        <v>1183</v>
      </c>
      <c r="S19" s="105"/>
      <c r="T19" s="105"/>
      <c r="U19" s="105"/>
      <c r="V19" s="105">
        <f>ROUND(F19*V18,0)</f>
        <v>1014</v>
      </c>
      <c r="W19" s="105"/>
      <c r="X19" s="105"/>
      <c r="Y19" s="105"/>
      <c r="Z19" s="105">
        <f>ROUND(F19*Z18,0)</f>
        <v>845</v>
      </c>
      <c r="AA19" s="105"/>
      <c r="AB19" s="105"/>
      <c r="AC19" s="105"/>
      <c r="AD19" s="6"/>
      <c r="AF19" s="9"/>
      <c r="AG19" s="9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1"/>
      <c r="AU19" s="6"/>
      <c r="AV19" s="6"/>
      <c r="AW19" s="6"/>
      <c r="AX19" s="6"/>
      <c r="AY19" s="6"/>
      <c r="AZ19" s="29"/>
      <c r="BA19" s="29"/>
      <c r="BB19" s="29"/>
    </row>
    <row r="20" spans="1:47" ht="18" customHeight="1">
      <c r="A20" s="10"/>
      <c r="B20" s="113"/>
      <c r="C20" s="113"/>
      <c r="D20" s="113"/>
      <c r="E20" s="113"/>
      <c r="F20" s="112"/>
      <c r="G20" s="112"/>
      <c r="H20" s="112"/>
      <c r="I20" s="112"/>
      <c r="J20" s="112"/>
      <c r="K20" s="112"/>
      <c r="L20" s="112"/>
      <c r="M20" s="112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E20" s="9" t="s">
        <v>63</v>
      </c>
      <c r="AF20" s="9"/>
      <c r="AG20" s="9"/>
      <c r="AT20" s="61"/>
      <c r="AU20" s="6"/>
    </row>
    <row r="21" spans="1:54" s="7" customFormat="1" ht="18" customHeight="1">
      <c r="A21" s="10"/>
      <c r="B21" s="106" t="str">
        <f>C15</f>
        <v>ｱﾌﾞﾗｷｻﾝ</v>
      </c>
      <c r="C21" s="107"/>
      <c r="D21" s="107"/>
      <c r="E21" s="108"/>
      <c r="F21" s="112">
        <f>ROUND(H15*AN7,0)</f>
        <v>211</v>
      </c>
      <c r="G21" s="112"/>
      <c r="H21" s="112"/>
      <c r="I21" s="112"/>
      <c r="J21" s="112">
        <f>ROUND(J18*F21,0)</f>
        <v>190</v>
      </c>
      <c r="K21" s="112"/>
      <c r="L21" s="112"/>
      <c r="M21" s="112"/>
      <c r="N21" s="112">
        <f>ROUND(N18*F21,0)</f>
        <v>169</v>
      </c>
      <c r="O21" s="112"/>
      <c r="P21" s="112"/>
      <c r="Q21" s="112"/>
      <c r="R21" s="112">
        <f>ROUND(R18*F21,0)</f>
        <v>148</v>
      </c>
      <c r="S21" s="112"/>
      <c r="T21" s="112"/>
      <c r="U21" s="112"/>
      <c r="V21" s="112">
        <f>ROUND(V18*F21,0)</f>
        <v>127</v>
      </c>
      <c r="W21" s="112"/>
      <c r="X21" s="112"/>
      <c r="Y21" s="112"/>
      <c r="Z21" s="112">
        <f>ROUND(Z18*F21,0)</f>
        <v>106</v>
      </c>
      <c r="AA21" s="112"/>
      <c r="AB21" s="112"/>
      <c r="AC21" s="112"/>
      <c r="AD21" s="6"/>
      <c r="AE21" s="6"/>
      <c r="AF21" s="9"/>
      <c r="AG21" s="9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1"/>
      <c r="AU21" s="6"/>
      <c r="AV21" s="6"/>
      <c r="AW21" s="6"/>
      <c r="AX21" s="6"/>
      <c r="AY21" s="6"/>
      <c r="AZ21" s="29"/>
      <c r="BA21" s="29"/>
      <c r="BB21" s="29"/>
    </row>
    <row r="22" spans="1:47" ht="18" customHeight="1">
      <c r="A22" s="10"/>
      <c r="B22" s="109"/>
      <c r="C22" s="110"/>
      <c r="D22" s="110"/>
      <c r="E22" s="111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F22" s="9"/>
      <c r="AG22" s="9"/>
      <c r="AT22" s="61"/>
      <c r="AU22" s="6"/>
    </row>
    <row r="23" spans="1:47" ht="18" customHeight="1">
      <c r="A23" s="10"/>
      <c r="B23" s="28"/>
      <c r="C23" s="28"/>
      <c r="D23" s="28"/>
      <c r="E23" s="2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E23" s="9"/>
      <c r="AF23" s="9"/>
      <c r="AG23" s="9"/>
      <c r="AT23" s="61"/>
      <c r="AU23" s="6"/>
    </row>
    <row r="24" spans="1:47" ht="18" customHeight="1">
      <c r="A24" s="10"/>
      <c r="B24" s="28"/>
      <c r="C24" s="28"/>
      <c r="D24" s="28"/>
      <c r="E24" s="2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E24" s="9"/>
      <c r="AF24" s="9"/>
      <c r="AG24" s="9"/>
      <c r="AT24" s="61"/>
      <c r="AU24" s="6"/>
    </row>
    <row r="25" spans="1:9" ht="18" customHeight="1">
      <c r="A25" s="9" t="s">
        <v>39</v>
      </c>
      <c r="F25" s="2"/>
      <c r="G25" s="2"/>
      <c r="H25" s="2"/>
      <c r="I25" s="3"/>
    </row>
    <row r="26" spans="3:47" ht="18" customHeight="1">
      <c r="C26" s="9"/>
      <c r="D26" s="9"/>
      <c r="E26" s="2"/>
      <c r="F26" s="9"/>
      <c r="G26" s="116"/>
      <c r="H26" s="117"/>
      <c r="I26" s="117"/>
      <c r="J26" s="117"/>
      <c r="K26" s="117"/>
      <c r="L26" s="117"/>
      <c r="M26" s="117"/>
      <c r="N26" s="116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  <c r="AE26" s="117"/>
      <c r="AF26" s="117"/>
      <c r="AG26" s="117"/>
      <c r="AH26" s="117"/>
      <c r="AI26" s="117"/>
      <c r="AJ26" s="117"/>
      <c r="AK26" s="117"/>
      <c r="AL26" s="117"/>
      <c r="AM26" s="117"/>
      <c r="AN26" s="117"/>
      <c r="AO26" s="117"/>
      <c r="AT26" s="61"/>
      <c r="AU26" s="6"/>
    </row>
    <row r="27" spans="2:47" ht="18" customHeight="1">
      <c r="B27" s="81"/>
      <c r="C27" s="9"/>
      <c r="D27" s="9"/>
      <c r="E27" s="2"/>
      <c r="F27" s="2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  <c r="AO27" s="117"/>
      <c r="AT27" s="61"/>
      <c r="AU27" s="6"/>
    </row>
    <row r="28" spans="2:47" ht="18" customHeight="1">
      <c r="B28" s="113" t="s">
        <v>56</v>
      </c>
      <c r="C28" s="113"/>
      <c r="D28" s="113"/>
      <c r="E28" s="113"/>
      <c r="F28" s="113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  <c r="AO28" s="117"/>
      <c r="AT28" s="61"/>
      <c r="AU28" s="6"/>
    </row>
    <row r="29" spans="2:47" ht="18" customHeight="1">
      <c r="B29" s="120"/>
      <c r="C29" s="120"/>
      <c r="D29" s="120"/>
      <c r="E29" s="120"/>
      <c r="F29" s="120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T29" s="61"/>
      <c r="AU29" s="6"/>
    </row>
    <row r="30" spans="2:47" ht="18" customHeight="1">
      <c r="B30" s="124" t="s">
        <v>64</v>
      </c>
      <c r="C30" s="125"/>
      <c r="D30" s="125"/>
      <c r="E30" s="125"/>
      <c r="F30" s="126"/>
      <c r="G30" s="130"/>
      <c r="H30" s="131"/>
      <c r="I30" s="131"/>
      <c r="J30" s="131"/>
      <c r="K30" s="131"/>
      <c r="L30" s="131"/>
      <c r="M30" s="132"/>
      <c r="N30" s="130"/>
      <c r="O30" s="131"/>
      <c r="P30" s="131"/>
      <c r="Q30" s="131"/>
      <c r="R30" s="131"/>
      <c r="S30" s="131"/>
      <c r="T30" s="132"/>
      <c r="U30" s="130"/>
      <c r="V30" s="131"/>
      <c r="W30" s="131"/>
      <c r="X30" s="131"/>
      <c r="Y30" s="131"/>
      <c r="Z30" s="131"/>
      <c r="AA30" s="132"/>
      <c r="AB30" s="130"/>
      <c r="AC30" s="131"/>
      <c r="AD30" s="131"/>
      <c r="AE30" s="131"/>
      <c r="AF30" s="131"/>
      <c r="AG30" s="131"/>
      <c r="AH30" s="132"/>
      <c r="AI30" s="130"/>
      <c r="AJ30" s="131"/>
      <c r="AK30" s="131"/>
      <c r="AL30" s="131"/>
      <c r="AM30" s="131"/>
      <c r="AN30" s="131"/>
      <c r="AO30" s="132"/>
      <c r="AT30" s="61"/>
      <c r="AU30" s="6"/>
    </row>
    <row r="31" spans="2:47" ht="18" customHeight="1">
      <c r="B31" s="127"/>
      <c r="C31" s="128"/>
      <c r="D31" s="128"/>
      <c r="E31" s="128"/>
      <c r="F31" s="129"/>
      <c r="G31" s="133"/>
      <c r="H31" s="134"/>
      <c r="I31" s="134"/>
      <c r="J31" s="134"/>
      <c r="K31" s="134"/>
      <c r="L31" s="134"/>
      <c r="M31" s="135"/>
      <c r="N31" s="133"/>
      <c r="O31" s="134"/>
      <c r="P31" s="134"/>
      <c r="Q31" s="134"/>
      <c r="R31" s="134"/>
      <c r="S31" s="134"/>
      <c r="T31" s="135"/>
      <c r="U31" s="133"/>
      <c r="V31" s="134"/>
      <c r="W31" s="134"/>
      <c r="X31" s="134"/>
      <c r="Y31" s="134"/>
      <c r="Z31" s="134"/>
      <c r="AA31" s="135"/>
      <c r="AB31" s="133"/>
      <c r="AC31" s="134"/>
      <c r="AD31" s="134"/>
      <c r="AE31" s="134"/>
      <c r="AF31" s="134"/>
      <c r="AG31" s="134"/>
      <c r="AH31" s="135"/>
      <c r="AI31" s="133"/>
      <c r="AJ31" s="134"/>
      <c r="AK31" s="134"/>
      <c r="AL31" s="134"/>
      <c r="AM31" s="134"/>
      <c r="AN31" s="134"/>
      <c r="AO31" s="135"/>
      <c r="AT31" s="61"/>
      <c r="AU31" s="6"/>
    </row>
    <row r="32" spans="2:47" ht="18" customHeight="1">
      <c r="B32" s="121" t="s">
        <v>40</v>
      </c>
      <c r="C32" s="121"/>
      <c r="D32" s="121"/>
      <c r="E32" s="121"/>
      <c r="F32" s="121"/>
      <c r="G32" s="117"/>
      <c r="H32" s="117"/>
      <c r="I32" s="117"/>
      <c r="J32" s="117"/>
      <c r="K32" s="117"/>
      <c r="L32" s="117"/>
      <c r="M32" s="117"/>
      <c r="N32" s="122"/>
      <c r="O32" s="123"/>
      <c r="P32" s="123"/>
      <c r="Q32" s="123"/>
      <c r="R32" s="123"/>
      <c r="S32" s="123"/>
      <c r="T32" s="123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  <c r="AT32" s="61"/>
      <c r="AU32" s="6"/>
    </row>
    <row r="33" spans="2:47" ht="18" customHeight="1">
      <c r="B33" s="113"/>
      <c r="C33" s="113"/>
      <c r="D33" s="113"/>
      <c r="E33" s="113"/>
      <c r="F33" s="113"/>
      <c r="G33" s="117"/>
      <c r="H33" s="117"/>
      <c r="I33" s="117"/>
      <c r="J33" s="117"/>
      <c r="K33" s="117"/>
      <c r="L33" s="117"/>
      <c r="M33" s="117"/>
      <c r="N33" s="123"/>
      <c r="O33" s="123"/>
      <c r="P33" s="123"/>
      <c r="Q33" s="123"/>
      <c r="R33" s="123"/>
      <c r="S33" s="123"/>
      <c r="T33" s="123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  <c r="AJ33" s="117"/>
      <c r="AK33" s="117"/>
      <c r="AL33" s="117"/>
      <c r="AM33" s="117"/>
      <c r="AN33" s="117"/>
      <c r="AO33" s="117"/>
      <c r="AT33" s="61"/>
      <c r="AU33" s="6"/>
    </row>
    <row r="34" spans="2:47" ht="18" customHeight="1">
      <c r="B34" s="136" t="s">
        <v>48</v>
      </c>
      <c r="C34" s="113"/>
      <c r="D34" s="113"/>
      <c r="E34" s="113"/>
      <c r="F34" s="113"/>
      <c r="G34" s="122"/>
      <c r="H34" s="123"/>
      <c r="I34" s="123"/>
      <c r="J34" s="123"/>
      <c r="K34" s="123"/>
      <c r="L34" s="123"/>
      <c r="M34" s="123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J34" s="117"/>
      <c r="AK34" s="117"/>
      <c r="AL34" s="117"/>
      <c r="AM34" s="117"/>
      <c r="AN34" s="117"/>
      <c r="AO34" s="117"/>
      <c r="AT34" s="61"/>
      <c r="AU34" s="6"/>
    </row>
    <row r="35" spans="2:47" ht="18" customHeight="1">
      <c r="B35" s="113"/>
      <c r="C35" s="113"/>
      <c r="D35" s="113"/>
      <c r="E35" s="113"/>
      <c r="F35" s="113"/>
      <c r="G35" s="123"/>
      <c r="H35" s="123"/>
      <c r="I35" s="123"/>
      <c r="J35" s="123"/>
      <c r="K35" s="123"/>
      <c r="L35" s="123"/>
      <c r="M35" s="123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7"/>
      <c r="AE35" s="117"/>
      <c r="AF35" s="117"/>
      <c r="AG35" s="117"/>
      <c r="AH35" s="117"/>
      <c r="AI35" s="117"/>
      <c r="AJ35" s="117"/>
      <c r="AK35" s="117"/>
      <c r="AL35" s="117"/>
      <c r="AM35" s="117"/>
      <c r="AN35" s="117"/>
      <c r="AO35" s="117"/>
      <c r="AT35" s="61"/>
      <c r="AU35" s="6"/>
    </row>
    <row r="36" spans="2:34" ht="18" customHeight="1">
      <c r="B36" s="10"/>
      <c r="C36" s="27"/>
      <c r="D36" s="27"/>
      <c r="E36" s="27"/>
      <c r="F36" s="27"/>
      <c r="G36" s="104"/>
      <c r="H36" s="104"/>
      <c r="I36" s="104"/>
      <c r="J36" s="104"/>
      <c r="K36" s="104"/>
      <c r="L36" s="104"/>
      <c r="M36" s="104"/>
      <c r="N36" s="78"/>
      <c r="O36" s="79"/>
      <c r="P36" s="79"/>
      <c r="Q36" s="79"/>
      <c r="R36" s="79"/>
      <c r="S36" s="79"/>
      <c r="T36" s="79"/>
      <c r="U36" s="79"/>
      <c r="V36" s="79"/>
      <c r="AF36" s="9"/>
      <c r="AG36" s="9"/>
      <c r="AH36" s="9"/>
    </row>
    <row r="37" spans="2:47" ht="18" customHeight="1">
      <c r="B37" s="10"/>
      <c r="C37" s="27"/>
      <c r="D37" s="27"/>
      <c r="E37" s="27"/>
      <c r="F37" s="27"/>
      <c r="G37" s="102"/>
      <c r="H37" s="77"/>
      <c r="I37" s="78"/>
      <c r="J37" s="78"/>
      <c r="K37" s="78"/>
      <c r="L37" s="78"/>
      <c r="M37" s="78"/>
      <c r="N37" s="79"/>
      <c r="O37" s="79"/>
      <c r="P37" s="79"/>
      <c r="Q37" s="79"/>
      <c r="R37" s="79"/>
      <c r="S37" s="79"/>
      <c r="T37" s="79"/>
      <c r="U37" s="79"/>
      <c r="AE37" s="9"/>
      <c r="AF37" s="9"/>
      <c r="AG37" s="9"/>
      <c r="AT37" s="61"/>
      <c r="AU37" s="6"/>
    </row>
    <row r="38" spans="2:34" ht="18" customHeight="1">
      <c r="B38" s="10"/>
      <c r="C38" s="27"/>
      <c r="D38" s="27"/>
      <c r="E38" s="27"/>
      <c r="F38" s="27"/>
      <c r="G38" s="102"/>
      <c r="H38" s="77"/>
      <c r="I38" s="77"/>
      <c r="J38" s="78"/>
      <c r="K38" s="78"/>
      <c r="L38" s="78"/>
      <c r="M38" s="78"/>
      <c r="N38" s="78"/>
      <c r="O38" s="79"/>
      <c r="P38" s="79"/>
      <c r="Q38" s="79"/>
      <c r="R38" s="79"/>
      <c r="S38" s="79"/>
      <c r="T38" s="79"/>
      <c r="U38" s="79"/>
      <c r="V38" s="79"/>
      <c r="AF38" s="9"/>
      <c r="AG38" s="9"/>
      <c r="AH38" s="9"/>
    </row>
    <row r="39" spans="2:34" ht="18" customHeight="1">
      <c r="B39" s="10"/>
      <c r="C39" s="27"/>
      <c r="D39" s="27"/>
      <c r="E39" s="27"/>
      <c r="F39" s="27"/>
      <c r="G39" s="77"/>
      <c r="H39" s="77"/>
      <c r="I39" s="77"/>
      <c r="J39" s="78"/>
      <c r="K39" s="78"/>
      <c r="L39" s="78"/>
      <c r="M39" s="78"/>
      <c r="N39" s="78"/>
      <c r="O39" s="79"/>
      <c r="P39" s="79"/>
      <c r="Q39" s="79"/>
      <c r="R39" s="79"/>
      <c r="S39" s="79"/>
      <c r="T39" s="79"/>
      <c r="U39" s="79"/>
      <c r="V39" s="79"/>
      <c r="AF39" s="9"/>
      <c r="AG39" s="9"/>
      <c r="AH39" s="9"/>
    </row>
    <row r="40" spans="1:52" ht="18" customHeight="1">
      <c r="A40" s="86" t="s">
        <v>38</v>
      </c>
      <c r="C40" s="16"/>
      <c r="D40" s="16"/>
      <c r="E40" s="16"/>
      <c r="F40" s="7"/>
      <c r="G40" s="7"/>
      <c r="H40" s="7"/>
      <c r="I40" s="7"/>
      <c r="J40" s="7"/>
      <c r="K40" s="7"/>
      <c r="L40" s="7"/>
      <c r="M40" s="7"/>
      <c r="N40" s="7"/>
      <c r="O40" s="7"/>
      <c r="P40" s="17">
        <v>1</v>
      </c>
      <c r="Q40" s="18">
        <v>2</v>
      </c>
      <c r="R40" s="18">
        <v>3</v>
      </c>
      <c r="S40" s="18">
        <v>4</v>
      </c>
      <c r="T40" s="18">
        <v>5</v>
      </c>
      <c r="U40" s="18">
        <v>6</v>
      </c>
      <c r="V40" s="19">
        <v>7</v>
      </c>
      <c r="W40" s="17">
        <v>8</v>
      </c>
      <c r="X40" s="18">
        <v>9</v>
      </c>
      <c r="Y40" s="18">
        <v>10</v>
      </c>
      <c r="Z40" s="18">
        <v>11</v>
      </c>
      <c r="AA40" s="18">
        <v>12</v>
      </c>
      <c r="AB40" s="18">
        <v>13</v>
      </c>
      <c r="AC40" s="19">
        <v>14</v>
      </c>
      <c r="AD40" s="17">
        <v>15</v>
      </c>
      <c r="AE40" s="18">
        <v>16</v>
      </c>
      <c r="AF40" s="18">
        <v>17</v>
      </c>
      <c r="AG40" s="18">
        <v>18</v>
      </c>
      <c r="AH40" s="18">
        <v>19</v>
      </c>
      <c r="AI40" s="18">
        <v>20</v>
      </c>
      <c r="AJ40" s="19">
        <v>21</v>
      </c>
      <c r="AK40" s="17">
        <v>22</v>
      </c>
      <c r="AL40" s="18">
        <v>23</v>
      </c>
      <c r="AM40" s="18">
        <v>24</v>
      </c>
      <c r="AN40" s="18">
        <v>25</v>
      </c>
      <c r="AO40" s="18">
        <v>26</v>
      </c>
      <c r="AP40" s="18">
        <v>27</v>
      </c>
      <c r="AQ40" s="19">
        <v>28</v>
      </c>
      <c r="AR40" s="29"/>
      <c r="AS40" s="29"/>
      <c r="AT40" s="29"/>
      <c r="AU40" s="62"/>
      <c r="AV40" s="29"/>
      <c r="AW40" s="29"/>
      <c r="AX40" s="29"/>
      <c r="AY40" s="29"/>
      <c r="AZ40" s="29"/>
    </row>
    <row r="41" spans="2:55" s="7" customFormat="1" ht="18" customHeight="1">
      <c r="B41" s="65"/>
      <c r="C41" s="66" t="s">
        <v>57</v>
      </c>
      <c r="D41" s="66"/>
      <c r="E41" s="66"/>
      <c r="F41" s="66"/>
      <c r="G41" s="67" t="s">
        <v>58</v>
      </c>
      <c r="H41" s="114">
        <v>600</v>
      </c>
      <c r="I41" s="114"/>
      <c r="J41" s="114"/>
      <c r="K41" s="68" t="s">
        <v>59</v>
      </c>
      <c r="L41" s="66"/>
      <c r="M41" s="66"/>
      <c r="N41" s="66"/>
      <c r="O41" s="69"/>
      <c r="P41" s="70" t="s">
        <v>60</v>
      </c>
      <c r="Q41" s="71"/>
      <c r="R41" s="71"/>
      <c r="S41" s="71"/>
      <c r="T41" s="71"/>
      <c r="U41" s="71"/>
      <c r="V41" s="72"/>
      <c r="W41" s="70" t="s">
        <v>60</v>
      </c>
      <c r="X41" s="71"/>
      <c r="Y41" s="71"/>
      <c r="Z41" s="71"/>
      <c r="AA41" s="71"/>
      <c r="AB41" s="71"/>
      <c r="AC41" s="72"/>
      <c r="AD41" s="70" t="s">
        <v>60</v>
      </c>
      <c r="AE41" s="71"/>
      <c r="AF41" s="71"/>
      <c r="AG41" s="71"/>
      <c r="AH41" s="71"/>
      <c r="AI41" s="71"/>
      <c r="AJ41" s="72"/>
      <c r="AK41" s="70"/>
      <c r="AL41" s="71"/>
      <c r="AM41" s="71"/>
      <c r="AN41" s="71"/>
      <c r="AO41" s="71"/>
      <c r="AP41" s="71"/>
      <c r="AQ41" s="72"/>
      <c r="AR41" s="29"/>
      <c r="AS41" s="29"/>
      <c r="AT41" s="29"/>
      <c r="AU41" s="62"/>
      <c r="AV41" s="29"/>
      <c r="AW41" s="29"/>
      <c r="AX41" s="29"/>
      <c r="AY41" s="29"/>
      <c r="AZ41" s="29"/>
      <c r="BA41" s="29"/>
      <c r="BB41" s="29"/>
      <c r="BC41" s="29"/>
    </row>
    <row r="42" spans="1:52" ht="18" customHeight="1">
      <c r="A42" s="7"/>
      <c r="B42" s="65"/>
      <c r="C42" s="66" t="s">
        <v>31</v>
      </c>
      <c r="D42" s="66"/>
      <c r="E42" s="66"/>
      <c r="F42" s="66"/>
      <c r="G42" s="67" t="s">
        <v>14</v>
      </c>
      <c r="H42" s="114">
        <v>75</v>
      </c>
      <c r="I42" s="114"/>
      <c r="J42" s="114"/>
      <c r="K42" s="68" t="s">
        <v>15</v>
      </c>
      <c r="L42" s="66"/>
      <c r="M42" s="66"/>
      <c r="N42" s="66"/>
      <c r="O42" s="69"/>
      <c r="P42" s="70" t="s">
        <v>22</v>
      </c>
      <c r="Q42" s="71"/>
      <c r="R42" s="71"/>
      <c r="S42" s="71"/>
      <c r="T42" s="71"/>
      <c r="U42" s="71"/>
      <c r="V42" s="72"/>
      <c r="W42" s="70" t="s">
        <v>60</v>
      </c>
      <c r="X42" s="71"/>
      <c r="Y42" s="71"/>
      <c r="Z42" s="71"/>
      <c r="AA42" s="71"/>
      <c r="AB42" s="71"/>
      <c r="AC42" s="72"/>
      <c r="AD42" s="70" t="s">
        <v>60</v>
      </c>
      <c r="AE42" s="71"/>
      <c r="AF42" s="71"/>
      <c r="AG42" s="71"/>
      <c r="AH42" s="71"/>
      <c r="AI42" s="71"/>
      <c r="AJ42" s="72"/>
      <c r="AK42" s="70"/>
      <c r="AL42" s="71"/>
      <c r="AM42" s="71"/>
      <c r="AN42" s="71"/>
      <c r="AO42" s="71"/>
      <c r="AP42" s="71"/>
      <c r="AQ42" s="72"/>
      <c r="AR42" s="29"/>
      <c r="AS42" s="29"/>
      <c r="AT42" s="29"/>
      <c r="AU42" s="62"/>
      <c r="AV42" s="29"/>
      <c r="AW42" s="29"/>
      <c r="AX42" s="29"/>
      <c r="AY42" s="29"/>
      <c r="AZ42" s="29"/>
    </row>
    <row r="43" spans="1:52" ht="18" customHeight="1">
      <c r="A43" s="7"/>
      <c r="B43" s="16"/>
      <c r="C43" s="16"/>
      <c r="D43" s="16"/>
      <c r="E43" s="16"/>
      <c r="F43" s="16"/>
      <c r="G43" s="8"/>
      <c r="H43" s="80"/>
      <c r="I43" s="80"/>
      <c r="J43" s="80"/>
      <c r="K43" s="20"/>
      <c r="L43" s="16"/>
      <c r="M43" s="16"/>
      <c r="N43" s="16"/>
      <c r="O43" s="16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29"/>
      <c r="AS43" s="29"/>
      <c r="AT43" s="29"/>
      <c r="AU43" s="62"/>
      <c r="AV43" s="29"/>
      <c r="AW43" s="29"/>
      <c r="AX43" s="29"/>
      <c r="AY43" s="29"/>
      <c r="AZ43" s="29"/>
    </row>
    <row r="44" spans="1:54" s="7" customFormat="1" ht="18" customHeight="1">
      <c r="A44" s="10"/>
      <c r="B44" s="6"/>
      <c r="C44" s="6"/>
      <c r="D44" s="6"/>
      <c r="E44" s="6"/>
      <c r="F44" s="115">
        <v>1</v>
      </c>
      <c r="G44" s="115"/>
      <c r="H44" s="115"/>
      <c r="I44" s="115"/>
      <c r="J44" s="115">
        <v>0.9</v>
      </c>
      <c r="K44" s="115"/>
      <c r="L44" s="115"/>
      <c r="M44" s="115"/>
      <c r="N44" s="115">
        <v>0.8</v>
      </c>
      <c r="O44" s="115"/>
      <c r="P44" s="115"/>
      <c r="Q44" s="115"/>
      <c r="R44" s="115">
        <v>0.7</v>
      </c>
      <c r="S44" s="115"/>
      <c r="T44" s="115"/>
      <c r="U44" s="115"/>
      <c r="V44" s="115">
        <v>0.6</v>
      </c>
      <c r="W44" s="115"/>
      <c r="X44" s="115"/>
      <c r="Y44" s="115"/>
      <c r="Z44" s="115">
        <v>0.5</v>
      </c>
      <c r="AA44" s="115"/>
      <c r="AB44" s="115"/>
      <c r="AC44" s="115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1"/>
      <c r="AU44" s="6"/>
      <c r="AV44" s="6"/>
      <c r="AW44" s="6"/>
      <c r="AX44" s="6"/>
      <c r="AY44" s="6"/>
      <c r="AZ44" s="29"/>
      <c r="BA44" s="29"/>
      <c r="BB44" s="29"/>
    </row>
    <row r="45" spans="1:54" s="7" customFormat="1" ht="18" customHeight="1">
      <c r="A45" s="10"/>
      <c r="B45" s="113" t="str">
        <f>C41</f>
        <v>GEM</v>
      </c>
      <c r="C45" s="113"/>
      <c r="D45" s="113"/>
      <c r="E45" s="113"/>
      <c r="F45" s="112">
        <f>ROUND(H41*AN7,0)</f>
        <v>1014</v>
      </c>
      <c r="G45" s="112"/>
      <c r="H45" s="112"/>
      <c r="I45" s="112"/>
      <c r="J45" s="112">
        <f>ROUND(F45*J44,0)</f>
        <v>913</v>
      </c>
      <c r="K45" s="112"/>
      <c r="L45" s="112"/>
      <c r="M45" s="112"/>
      <c r="N45" s="105">
        <f>ROUND(F45*N44,0)</f>
        <v>811</v>
      </c>
      <c r="O45" s="105"/>
      <c r="P45" s="105"/>
      <c r="Q45" s="105"/>
      <c r="R45" s="105">
        <f>ROUND(F45*R44,0)</f>
        <v>710</v>
      </c>
      <c r="S45" s="105"/>
      <c r="T45" s="105"/>
      <c r="U45" s="105"/>
      <c r="V45" s="105">
        <f>ROUND(F45*V44,0)</f>
        <v>608</v>
      </c>
      <c r="W45" s="105"/>
      <c r="X45" s="105"/>
      <c r="Y45" s="105"/>
      <c r="Z45" s="105">
        <f>ROUND(F45*Z44,0)</f>
        <v>507</v>
      </c>
      <c r="AA45" s="105"/>
      <c r="AB45" s="105"/>
      <c r="AC45" s="105"/>
      <c r="AD45" s="6"/>
      <c r="AE45" s="9"/>
      <c r="AF45" s="9"/>
      <c r="AG45" s="9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1"/>
      <c r="AU45" s="6"/>
      <c r="AV45" s="6"/>
      <c r="AW45" s="6"/>
      <c r="AX45" s="6"/>
      <c r="AY45" s="6"/>
      <c r="AZ45" s="29"/>
      <c r="BA45" s="29"/>
      <c r="BB45" s="29"/>
    </row>
    <row r="46" spans="1:47" ht="18" customHeight="1">
      <c r="A46" s="10"/>
      <c r="B46" s="113"/>
      <c r="C46" s="113"/>
      <c r="D46" s="113"/>
      <c r="E46" s="113"/>
      <c r="F46" s="112"/>
      <c r="G46" s="112"/>
      <c r="H46" s="112"/>
      <c r="I46" s="112"/>
      <c r="J46" s="112"/>
      <c r="K46" s="112"/>
      <c r="L46" s="112"/>
      <c r="M46" s="112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E46" s="9"/>
      <c r="AF46" s="9"/>
      <c r="AG46" s="9"/>
      <c r="AT46" s="61"/>
      <c r="AU46" s="6"/>
    </row>
    <row r="47" spans="1:54" s="7" customFormat="1" ht="18" customHeight="1">
      <c r="A47" s="10"/>
      <c r="B47" s="106" t="str">
        <f>C42</f>
        <v>ｱﾌﾞﾗｷｻﾝ</v>
      </c>
      <c r="C47" s="107"/>
      <c r="D47" s="107"/>
      <c r="E47" s="108"/>
      <c r="F47" s="112">
        <f>ROUND(H42*AN7,0)</f>
        <v>127</v>
      </c>
      <c r="G47" s="112"/>
      <c r="H47" s="112"/>
      <c r="I47" s="112"/>
      <c r="J47" s="112">
        <f>ROUND(J44*F47,0)</f>
        <v>114</v>
      </c>
      <c r="K47" s="112"/>
      <c r="L47" s="112"/>
      <c r="M47" s="112"/>
      <c r="N47" s="112">
        <f>ROUND(N44*F47,0)</f>
        <v>102</v>
      </c>
      <c r="O47" s="112"/>
      <c r="P47" s="112"/>
      <c r="Q47" s="112"/>
      <c r="R47" s="112">
        <f>ROUND(R44*F47,0)</f>
        <v>89</v>
      </c>
      <c r="S47" s="112"/>
      <c r="T47" s="112"/>
      <c r="U47" s="112"/>
      <c r="V47" s="112">
        <f>ROUND(V44*F47,0)</f>
        <v>76</v>
      </c>
      <c r="W47" s="112"/>
      <c r="X47" s="112"/>
      <c r="Y47" s="112"/>
      <c r="Z47" s="112">
        <f>ROUND(Z44*F47,0)</f>
        <v>64</v>
      </c>
      <c r="AA47" s="112"/>
      <c r="AB47" s="112"/>
      <c r="AC47" s="112"/>
      <c r="AD47" s="6"/>
      <c r="AE47" s="6"/>
      <c r="AF47" s="9"/>
      <c r="AG47" s="9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1"/>
      <c r="AU47" s="6"/>
      <c r="AV47" s="6"/>
      <c r="AW47" s="6"/>
      <c r="AX47" s="6"/>
      <c r="AY47" s="6"/>
      <c r="AZ47" s="29"/>
      <c r="BA47" s="29"/>
      <c r="BB47" s="29"/>
    </row>
    <row r="48" spans="1:47" ht="18" customHeight="1">
      <c r="A48" s="10"/>
      <c r="B48" s="109"/>
      <c r="C48" s="110"/>
      <c r="D48" s="110"/>
      <c r="E48" s="111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112"/>
      <c r="AC48" s="112"/>
      <c r="AF48" s="9"/>
      <c r="AG48" s="9"/>
      <c r="AT48" s="61"/>
      <c r="AU48" s="6"/>
    </row>
    <row r="49" spans="1:52" ht="18" customHeight="1">
      <c r="A49" s="7"/>
      <c r="B49" s="16"/>
      <c r="C49" s="16"/>
      <c r="D49" s="16"/>
      <c r="E49" s="16"/>
      <c r="F49" s="16"/>
      <c r="G49" s="8"/>
      <c r="H49" s="80"/>
      <c r="I49" s="80"/>
      <c r="J49" s="80"/>
      <c r="K49" s="20"/>
      <c r="L49" s="16"/>
      <c r="M49" s="16"/>
      <c r="N49" s="16"/>
      <c r="O49" s="16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29"/>
      <c r="AS49" s="29"/>
      <c r="AT49" s="29"/>
      <c r="AU49" s="62"/>
      <c r="AV49" s="29"/>
      <c r="AW49" s="29"/>
      <c r="AX49" s="29"/>
      <c r="AY49" s="29"/>
      <c r="AZ49" s="29"/>
    </row>
    <row r="50" spans="2:34" ht="18" customHeight="1">
      <c r="B50" s="10"/>
      <c r="C50" s="27"/>
      <c r="D50" s="27"/>
      <c r="E50" s="27"/>
      <c r="F50" s="27"/>
      <c r="G50" s="77"/>
      <c r="H50" s="77"/>
      <c r="I50" s="77"/>
      <c r="J50" s="78"/>
      <c r="K50" s="78"/>
      <c r="L50" s="78"/>
      <c r="M50" s="78"/>
      <c r="N50" s="78"/>
      <c r="O50" s="79"/>
      <c r="P50" s="79"/>
      <c r="Q50" s="79"/>
      <c r="R50" s="79"/>
      <c r="S50" s="79"/>
      <c r="T50" s="79"/>
      <c r="U50" s="79"/>
      <c r="V50" s="79"/>
      <c r="AF50" s="9"/>
      <c r="AG50" s="9"/>
      <c r="AH50" s="9"/>
    </row>
    <row r="51" spans="1:9" ht="18" customHeight="1">
      <c r="A51" s="2"/>
      <c r="F51" s="2"/>
      <c r="G51" s="2"/>
      <c r="H51" s="2"/>
      <c r="I51" s="3"/>
    </row>
    <row r="52" spans="11:13" ht="13.5" customHeight="1">
      <c r="K52" s="31"/>
      <c r="L52" s="31"/>
      <c r="M52" s="32"/>
    </row>
    <row r="53" spans="11:13" ht="13.5" customHeight="1">
      <c r="K53" s="31"/>
      <c r="L53" s="31"/>
      <c r="M53" s="32"/>
    </row>
    <row r="54" spans="11:13" ht="13.5" customHeight="1">
      <c r="K54" s="31"/>
      <c r="L54" s="31"/>
      <c r="M54" s="32"/>
    </row>
    <row r="55" spans="11:13" ht="13.5" customHeight="1">
      <c r="K55" s="31"/>
      <c r="L55" s="31"/>
      <c r="M55" s="32"/>
    </row>
    <row r="56" spans="11:13" ht="13.5" customHeight="1">
      <c r="K56" s="31"/>
      <c r="L56" s="31"/>
      <c r="M56" s="32"/>
    </row>
    <row r="57" spans="11:13" ht="13.5" customHeight="1">
      <c r="K57" s="32"/>
      <c r="L57" s="32"/>
      <c r="M57" s="32"/>
    </row>
    <row r="58" spans="11:13" ht="13.5" customHeight="1">
      <c r="K58" s="32"/>
      <c r="L58" s="32"/>
      <c r="M58" s="32"/>
    </row>
    <row r="59" spans="11:13" ht="13.5" customHeight="1">
      <c r="K59" s="32"/>
      <c r="L59" s="32"/>
      <c r="M59" s="32"/>
    </row>
  </sheetData>
  <sheetProtection/>
  <mergeCells count="79">
    <mergeCell ref="AI34:AO35"/>
    <mergeCell ref="B30:F31"/>
    <mergeCell ref="G30:M31"/>
    <mergeCell ref="N30:T31"/>
    <mergeCell ref="U30:AA31"/>
    <mergeCell ref="AB30:AH31"/>
    <mergeCell ref="AI30:AO31"/>
    <mergeCell ref="B34:F35"/>
    <mergeCell ref="G34:M35"/>
    <mergeCell ref="N34:T35"/>
    <mergeCell ref="U34:AA35"/>
    <mergeCell ref="AB34:AH35"/>
    <mergeCell ref="B32:F33"/>
    <mergeCell ref="G32:M33"/>
    <mergeCell ref="N32:T33"/>
    <mergeCell ref="U32:AA33"/>
    <mergeCell ref="AB32:AH33"/>
    <mergeCell ref="AI32:AO33"/>
    <mergeCell ref="N26:T27"/>
    <mergeCell ref="U26:AA27"/>
    <mergeCell ref="AB26:AH27"/>
    <mergeCell ref="AI26:AO27"/>
    <mergeCell ref="B28:F29"/>
    <mergeCell ref="G28:M29"/>
    <mergeCell ref="N28:T29"/>
    <mergeCell ref="U28:AA29"/>
    <mergeCell ref="AB28:AH29"/>
    <mergeCell ref="AI28:AO29"/>
    <mergeCell ref="R18:U18"/>
    <mergeCell ref="V18:Y18"/>
    <mergeCell ref="Z18:AC18"/>
    <mergeCell ref="B19:E20"/>
    <mergeCell ref="F19:I20"/>
    <mergeCell ref="J19:M20"/>
    <mergeCell ref="N19:Q20"/>
    <mergeCell ref="R19:U20"/>
    <mergeCell ref="V19:Y20"/>
    <mergeCell ref="AJ4:AQ4"/>
    <mergeCell ref="AN5:AQ5"/>
    <mergeCell ref="AN6:AQ6"/>
    <mergeCell ref="AN7:AQ7"/>
    <mergeCell ref="AN8:AQ8"/>
    <mergeCell ref="AJ9:AM9"/>
    <mergeCell ref="H14:J14"/>
    <mergeCell ref="H15:J15"/>
    <mergeCell ref="F18:I18"/>
    <mergeCell ref="J18:M18"/>
    <mergeCell ref="N18:Q18"/>
    <mergeCell ref="Z19:AC20"/>
    <mergeCell ref="V44:Y44"/>
    <mergeCell ref="Z44:AC44"/>
    <mergeCell ref="G26:M27"/>
    <mergeCell ref="V21:Y22"/>
    <mergeCell ref="Z21:AC22"/>
    <mergeCell ref="B21:E22"/>
    <mergeCell ref="F21:I22"/>
    <mergeCell ref="J21:M22"/>
    <mergeCell ref="N21:Q22"/>
    <mergeCell ref="R21:U22"/>
    <mergeCell ref="J45:M46"/>
    <mergeCell ref="N45:Q46"/>
    <mergeCell ref="R45:U46"/>
    <mergeCell ref="V45:Y46"/>
    <mergeCell ref="H41:J41"/>
    <mergeCell ref="H42:J42"/>
    <mergeCell ref="F44:I44"/>
    <mergeCell ref="J44:M44"/>
    <mergeCell ref="N44:Q44"/>
    <mergeCell ref="R44:U44"/>
    <mergeCell ref="Z45:AC46"/>
    <mergeCell ref="B47:E48"/>
    <mergeCell ref="F47:I48"/>
    <mergeCell ref="J47:M48"/>
    <mergeCell ref="N47:Q48"/>
    <mergeCell ref="R47:U48"/>
    <mergeCell ref="V47:Y48"/>
    <mergeCell ref="Z47:AC48"/>
    <mergeCell ref="B45:E46"/>
    <mergeCell ref="F45:I46"/>
  </mergeCells>
  <printOptions/>
  <pageMargins left="0.7874015748031497" right="0.3937007874015748" top="0.1968503937007874" bottom="0.11811023622047245" header="0.15748031496062992" footer="0.2755905511811024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">
      <selection activeCell="E26" sqref="E26"/>
    </sheetView>
  </sheetViews>
  <sheetFormatPr defaultColWidth="11.625" defaultRowHeight="24" customHeight="1"/>
  <cols>
    <col min="1" max="1" width="13.50390625" style="15" customWidth="1"/>
    <col min="2" max="2" width="18.375" style="11" customWidth="1"/>
    <col min="3" max="3" width="10.375" style="15" customWidth="1"/>
    <col min="4" max="4" width="10.75390625" style="12" customWidth="1"/>
    <col min="5" max="5" width="68.125" style="10" customWidth="1"/>
    <col min="6" max="16384" width="11.625" style="10" customWidth="1"/>
  </cols>
  <sheetData>
    <row r="1" spans="1:3" ht="20.25" customHeight="1">
      <c r="A1" s="15" t="s">
        <v>8</v>
      </c>
      <c r="B1" s="11" t="s">
        <v>90</v>
      </c>
      <c r="C1" s="14" t="s">
        <v>9</v>
      </c>
    </row>
    <row r="2" spans="1:2" ht="20.25" customHeight="1" thickBot="1">
      <c r="A2" s="15" t="s">
        <v>7</v>
      </c>
      <c r="B2" s="11" t="s">
        <v>91</v>
      </c>
    </row>
    <row r="3" spans="1:4" ht="20.25" customHeight="1" thickBot="1">
      <c r="A3" s="15" t="s">
        <v>2</v>
      </c>
      <c r="B3" s="11" t="s">
        <v>92</v>
      </c>
      <c r="C3" s="14" t="s">
        <v>10</v>
      </c>
      <c r="D3" s="63"/>
    </row>
    <row r="4" spans="1:3" ht="20.25" customHeight="1">
      <c r="A4" s="15" t="s">
        <v>3</v>
      </c>
      <c r="B4" s="12">
        <v>20090</v>
      </c>
      <c r="C4" s="21" t="str">
        <f>IF(D4=""," ",ROUND((D4-D3)/30.4375,1))</f>
        <v> </v>
      </c>
    </row>
    <row r="5" spans="1:3" ht="20.25" customHeight="1">
      <c r="A5" s="15" t="s">
        <v>16</v>
      </c>
      <c r="B5" s="12" t="s">
        <v>29</v>
      </c>
      <c r="C5" s="21" t="str">
        <f>IF(D5=""," ",ROUND((D5-D3)/30.4375,1))</f>
        <v> </v>
      </c>
    </row>
    <row r="6" spans="1:3" ht="20.25" customHeight="1">
      <c r="A6" s="15" t="s">
        <v>17</v>
      </c>
      <c r="B6" s="11" t="s">
        <v>93</v>
      </c>
      <c r="C6" s="21" t="str">
        <f>IF(D6=""," ",ROUND((D6-D3)/30.4375,1))</f>
        <v> </v>
      </c>
    </row>
    <row r="7" spans="1:3" ht="20.25" customHeight="1">
      <c r="A7" s="13" t="s">
        <v>11</v>
      </c>
      <c r="B7" s="11" t="s">
        <v>13</v>
      </c>
      <c r="C7" s="21" t="str">
        <f>IF(D7=""," ",ROUND((D7-D3)/30.4375,1))</f>
        <v> </v>
      </c>
    </row>
    <row r="8" spans="1:5" ht="20.25" customHeight="1">
      <c r="A8" s="15" t="s">
        <v>26</v>
      </c>
      <c r="B8" s="12">
        <v>43922</v>
      </c>
      <c r="C8" s="21" t="str">
        <f>IF(D8=""," ",ROUND((D8-D3)/30.4375,1))</f>
        <v> </v>
      </c>
      <c r="E8" s="64"/>
    </row>
    <row r="9" spans="1:3" ht="20.25" customHeight="1">
      <c r="A9" s="15" t="s">
        <v>27</v>
      </c>
      <c r="B9" s="11">
        <f>ROUNDDOWN((B8-B4)/365.25,1)</f>
        <v>65.2</v>
      </c>
      <c r="C9" s="21" t="str">
        <f>IF(D9=""," ",ROUND((D9-D3)/30.4375,1))</f>
        <v> </v>
      </c>
    </row>
    <row r="10" spans="1:3" ht="20.25" customHeight="1">
      <c r="A10" s="15" t="s">
        <v>4</v>
      </c>
      <c r="B10" s="11">
        <v>170</v>
      </c>
      <c r="C10" s="21" t="str">
        <f>IF(D10=""," ",ROUND((D10-D3)/30.4375,1))</f>
        <v> </v>
      </c>
    </row>
    <row r="11" spans="1:3" ht="20.25" customHeight="1">
      <c r="A11" s="15" t="s">
        <v>5</v>
      </c>
      <c r="B11" s="11">
        <v>60</v>
      </c>
      <c r="C11" s="21" t="str">
        <f>IF(D11=""," ",ROUND((D11-D3)/30.4375,1))</f>
        <v> </v>
      </c>
    </row>
    <row r="12" spans="1:3" ht="20.25" customHeight="1">
      <c r="A12" s="15" t="s">
        <v>6</v>
      </c>
      <c r="B12" s="11">
        <f>ROUND(B10^0.725*B11^0.425*0.007184,2)</f>
        <v>1.69</v>
      </c>
      <c r="C12" s="21" t="str">
        <f>IF(D12=""," ",ROUND((D12-D3)/30.4375,1))</f>
        <v> </v>
      </c>
    </row>
    <row r="13" spans="1:3" ht="20.25" customHeight="1">
      <c r="A13" s="15" t="s">
        <v>25</v>
      </c>
      <c r="B13" s="11">
        <v>1</v>
      </c>
      <c r="C13" s="21" t="str">
        <f>IF(D13=""," ",ROUND((D13-D3)/30.4375,1))</f>
        <v> </v>
      </c>
    </row>
    <row r="14" spans="1:3" ht="20.25" customHeight="1">
      <c r="A14" s="15" t="s">
        <v>28</v>
      </c>
      <c r="B14" s="11">
        <f>IF(B5="男",ROUNDDOWN(194*B13^-1.094*B9^-0.287,1),ROUNDDOWN(194*B13^-1.094*B9^-0.287*0.739,1))</f>
        <v>58.4</v>
      </c>
      <c r="C14" s="21" t="str">
        <f>IF(D14=""," ",ROUND((D14-D3)/30.4375,1))</f>
        <v> </v>
      </c>
    </row>
    <row r="15" ht="20.25" customHeight="1"/>
    <row r="29" ht="24" customHeight="1">
      <c r="A29" s="15" t="s">
        <v>29</v>
      </c>
    </row>
    <row r="30" ht="24" customHeight="1">
      <c r="A30" s="15" t="s">
        <v>30</v>
      </c>
    </row>
    <row r="32" ht="24" customHeight="1">
      <c r="A32" s="15" t="s">
        <v>13</v>
      </c>
    </row>
    <row r="33" ht="24" customHeight="1">
      <c r="A33" s="15" t="s">
        <v>12</v>
      </c>
    </row>
  </sheetData>
  <sheetProtection/>
  <dataValidations count="2">
    <dataValidation type="list" allowBlank="1" showInputMessage="1" showErrorMessage="1" sqref="B7">
      <formula1>$A$32:$A$33</formula1>
    </dataValidation>
    <dataValidation type="list" allowBlank="1" showInputMessage="1" showErrorMessage="1" sqref="B5">
      <formula1>$A$29:$A$30</formula1>
    </dataValidation>
  </dataValidations>
  <printOptions/>
  <pageMargins left="0.75" right="0.75" top="1" bottom="1" header="0.512" footer="0.512"/>
  <pageSetup horizontalDpi="180" verticalDpi="18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Q68"/>
  <sheetViews>
    <sheetView zoomScalePageLayoutView="0" workbookViewId="0" topLeftCell="A1">
      <selection activeCell="S25" sqref="S25"/>
    </sheetView>
  </sheetViews>
  <sheetFormatPr defaultColWidth="9.00390625" defaultRowHeight="12" customHeight="1"/>
  <cols>
    <col min="1" max="1" width="4.75390625" style="25" customWidth="1"/>
    <col min="2" max="2" width="14.375" style="4" customWidth="1"/>
    <col min="3" max="3" width="5.75390625" style="4" customWidth="1"/>
    <col min="4" max="4" width="9.875" style="4" customWidth="1"/>
    <col min="5" max="5" width="15.50390625" style="5" customWidth="1"/>
    <col min="6" max="6" width="4.25390625" style="33" customWidth="1"/>
    <col min="7" max="7" width="2.375" style="5" customWidth="1"/>
    <col min="8" max="9" width="15.00390625" style="4" customWidth="1"/>
    <col min="10" max="10" width="4.25390625" style="5" customWidth="1"/>
    <col min="11" max="11" width="2.875" style="5" customWidth="1"/>
    <col min="12" max="12" width="3.75390625" style="5" customWidth="1"/>
    <col min="13" max="13" width="7.50390625" style="24" customWidth="1"/>
    <col min="14" max="14" width="6.25390625" style="25" customWidth="1"/>
    <col min="15" max="15" width="3.00390625" style="33" customWidth="1"/>
    <col min="16" max="16" width="15.00390625" style="33" customWidth="1"/>
    <col min="17" max="17" width="3.625" style="24" customWidth="1"/>
    <col min="18" max="18" width="18.25390625" style="4" customWidth="1"/>
    <col min="19" max="16384" width="9.00390625" style="4" customWidth="1"/>
  </cols>
  <sheetData>
    <row r="1" spans="2:17" ht="15" customHeight="1">
      <c r="B1" s="39"/>
      <c r="C1" s="39"/>
      <c r="D1" s="39"/>
      <c r="E1" s="38"/>
      <c r="F1" s="37"/>
      <c r="G1" s="38"/>
      <c r="H1" s="39"/>
      <c r="I1" s="39"/>
      <c r="J1" s="39"/>
      <c r="K1" s="38"/>
      <c r="L1" s="39"/>
      <c r="M1" s="38"/>
      <c r="N1" s="26"/>
      <c r="O1" s="37"/>
      <c r="P1" s="37"/>
      <c r="Q1" s="38"/>
    </row>
    <row r="2" spans="2:17" ht="15" customHeight="1">
      <c r="B2" s="39"/>
      <c r="C2" s="39"/>
      <c r="D2" s="39"/>
      <c r="E2" s="38"/>
      <c r="F2" s="37"/>
      <c r="G2" s="38"/>
      <c r="H2" s="39"/>
      <c r="I2" s="49" t="str">
        <f>IF('患者情報'!B7="外来",'患者情報'!B1,"　")</f>
        <v>100000-0</v>
      </c>
      <c r="J2" s="50"/>
      <c r="K2" s="50"/>
      <c r="L2" s="39"/>
      <c r="M2" s="39"/>
      <c r="O2" s="37"/>
      <c r="P2" s="40"/>
      <c r="Q2" s="41"/>
    </row>
    <row r="3" spans="2:17" ht="15" customHeight="1">
      <c r="B3" s="39"/>
      <c r="C3" s="39"/>
      <c r="D3" s="44"/>
      <c r="E3" s="38"/>
      <c r="F3" s="37"/>
      <c r="G3" s="38"/>
      <c r="H3" s="39"/>
      <c r="I3" s="49" t="str">
        <f>IF('患者情報'!B7="外来",'患者情報'!B2,"　")</f>
        <v>オオズ　タロウ</v>
      </c>
      <c r="J3" s="50"/>
      <c r="K3" s="50"/>
      <c r="L3" s="39"/>
      <c r="M3" s="39"/>
      <c r="O3" s="37"/>
      <c r="P3" s="40"/>
      <c r="Q3" s="41"/>
    </row>
    <row r="4" spans="2:17" ht="24" customHeight="1" thickBot="1">
      <c r="B4" s="39"/>
      <c r="C4" s="45" t="str">
        <f>IF('患者情報'!B7="外来","　",P6)</f>
        <v>　</v>
      </c>
      <c r="D4" s="39"/>
      <c r="E4" s="38"/>
      <c r="F4" s="37"/>
      <c r="G4" s="38"/>
      <c r="H4" s="39"/>
      <c r="I4" s="51" t="str">
        <f>IF('患者情報'!B7="外来",'患者情報'!B3,"　")</f>
        <v>大洲　太郎</v>
      </c>
      <c r="J4" s="52"/>
      <c r="K4" s="52"/>
      <c r="L4" s="39"/>
      <c r="M4" s="39"/>
      <c r="O4" s="37"/>
      <c r="P4" s="42"/>
      <c r="Q4" s="41"/>
    </row>
    <row r="5" spans="2:17" ht="21.75" customHeight="1" thickBot="1" thickTop="1">
      <c r="B5" s="39"/>
      <c r="C5" s="39"/>
      <c r="D5" s="39"/>
      <c r="E5" s="38"/>
      <c r="F5" s="37"/>
      <c r="G5" s="38"/>
      <c r="H5" s="39"/>
      <c r="I5" s="140">
        <f>IF('患者情報'!B7="外来",'患者情報'!B4,"　")</f>
        <v>20090</v>
      </c>
      <c r="J5" s="140"/>
      <c r="K5" s="53" t="str">
        <f>IF('患者情報'!B7="外来",'患者情報'!B5,"　")</f>
        <v>男</v>
      </c>
      <c r="L5" s="143">
        <f>'患者情報'!B9</f>
        <v>65.2</v>
      </c>
      <c r="M5" s="103" t="s">
        <v>82</v>
      </c>
      <c r="O5" s="37"/>
      <c r="P5" s="60" t="s">
        <v>18</v>
      </c>
      <c r="Q5" s="43"/>
    </row>
    <row r="6" spans="2:17" ht="21.75" customHeight="1" thickTop="1">
      <c r="B6" s="39"/>
      <c r="C6" s="39"/>
      <c r="D6" s="39"/>
      <c r="E6" s="38"/>
      <c r="F6" s="37"/>
      <c r="G6" s="38"/>
      <c r="H6" s="39"/>
      <c r="I6" s="49" t="str">
        <f>IF('患者情報'!B7="外来",'患者情報'!B6,"　")</f>
        <v>内科　Dr.</v>
      </c>
      <c r="J6" s="50"/>
      <c r="K6" s="50"/>
      <c r="L6" s="39"/>
      <c r="M6" s="39"/>
      <c r="O6" s="37"/>
      <c r="P6" s="138">
        <v>43922</v>
      </c>
      <c r="Q6" s="43"/>
    </row>
    <row r="7" spans="2:17" ht="21.75" customHeight="1" thickBot="1">
      <c r="B7" s="39"/>
      <c r="C7" s="39"/>
      <c r="D7" s="46"/>
      <c r="E7" s="38"/>
      <c r="F7" s="37"/>
      <c r="G7" s="38"/>
      <c r="H7" s="54"/>
      <c r="I7" s="141">
        <f>IF('患者情報'!B7="外来",P6,"　")</f>
        <v>43922</v>
      </c>
      <c r="J7" s="141"/>
      <c r="K7" s="141"/>
      <c r="L7" s="39"/>
      <c r="M7" s="39"/>
      <c r="O7" s="37"/>
      <c r="P7" s="139"/>
      <c r="Q7" s="43"/>
    </row>
    <row r="8" spans="2:17" ht="12.75" customHeight="1" thickTop="1">
      <c r="B8" s="39"/>
      <c r="D8" s="47"/>
      <c r="E8" s="38"/>
      <c r="F8" s="37"/>
      <c r="G8" s="38"/>
      <c r="H8" s="24"/>
      <c r="I8" s="98"/>
      <c r="J8" s="99"/>
      <c r="K8" s="99"/>
      <c r="L8" s="100"/>
      <c r="M8" s="43"/>
      <c r="O8" s="37"/>
      <c r="P8" s="37"/>
      <c r="Q8" s="43"/>
    </row>
    <row r="9" spans="2:17" ht="12" customHeight="1">
      <c r="B9" s="39"/>
      <c r="C9" s="137" t="str">
        <f>C4</f>
        <v>　</v>
      </c>
      <c r="D9" s="137"/>
      <c r="E9" s="137"/>
      <c r="F9" s="37"/>
      <c r="G9" s="38"/>
      <c r="H9" s="142" t="str">
        <f>IF('患者情報'!B7="外来","　",'患者情報'!B3)</f>
        <v>　</v>
      </c>
      <c r="I9" s="101" t="s">
        <v>80</v>
      </c>
      <c r="J9" s="38"/>
      <c r="K9" s="38"/>
      <c r="L9" s="38"/>
      <c r="M9" s="43"/>
      <c r="O9" s="36"/>
      <c r="P9" s="36"/>
      <c r="Q9" s="34"/>
    </row>
    <row r="10" spans="2:17" ht="12" customHeight="1">
      <c r="B10" s="39"/>
      <c r="C10" s="137"/>
      <c r="D10" s="137"/>
      <c r="E10" s="137"/>
      <c r="F10" s="37"/>
      <c r="G10" s="38"/>
      <c r="H10" s="142"/>
      <c r="I10" s="39"/>
      <c r="J10" s="38"/>
      <c r="K10" s="38"/>
      <c r="L10" s="38"/>
      <c r="M10" s="43"/>
      <c r="P10" s="23"/>
      <c r="Q10" s="33"/>
    </row>
    <row r="11" spans="2:17" ht="12" customHeight="1">
      <c r="B11" s="39"/>
      <c r="C11" s="137"/>
      <c r="D11" s="137"/>
      <c r="E11" s="137"/>
      <c r="F11" s="37"/>
      <c r="G11" s="38"/>
      <c r="H11" s="142"/>
      <c r="I11" s="39"/>
      <c r="J11" s="38"/>
      <c r="K11" s="38"/>
      <c r="L11" s="38"/>
      <c r="M11" s="43"/>
      <c r="P11" s="23"/>
      <c r="Q11" s="33"/>
    </row>
    <row r="12" spans="2:17" ht="12" customHeight="1">
      <c r="B12" s="39"/>
      <c r="C12" s="137"/>
      <c r="D12" s="137"/>
      <c r="E12" s="137"/>
      <c r="F12" s="37"/>
      <c r="G12" s="38"/>
      <c r="H12" s="142"/>
      <c r="I12" s="39"/>
      <c r="J12" s="38"/>
      <c r="K12" s="38"/>
      <c r="L12" s="38"/>
      <c r="M12" s="43"/>
      <c r="P12" s="23"/>
      <c r="Q12" s="33"/>
    </row>
    <row r="13" spans="2:17" ht="12" customHeight="1">
      <c r="B13" s="39"/>
      <c r="C13" s="39"/>
      <c r="D13" s="39"/>
      <c r="E13" s="38"/>
      <c r="F13" s="37"/>
      <c r="G13" s="38"/>
      <c r="H13" s="39"/>
      <c r="I13" s="39"/>
      <c r="J13" s="38"/>
      <c r="K13" s="38"/>
      <c r="L13" s="38"/>
      <c r="M13" s="43"/>
      <c r="P13" s="23"/>
      <c r="Q13" s="33"/>
    </row>
    <row r="14" spans="2:17" ht="12" customHeight="1">
      <c r="B14" s="39"/>
      <c r="C14" s="39"/>
      <c r="D14" s="39"/>
      <c r="E14" s="38"/>
      <c r="F14" s="37"/>
      <c r="G14" s="38"/>
      <c r="H14" s="39"/>
      <c r="I14" s="39"/>
      <c r="J14" s="38"/>
      <c r="K14" s="38"/>
      <c r="L14" s="38"/>
      <c r="M14" s="43"/>
      <c r="P14" s="23"/>
      <c r="Q14" s="33"/>
    </row>
    <row r="15" spans="2:17" ht="12" customHeight="1">
      <c r="B15" s="39"/>
      <c r="C15" s="39"/>
      <c r="D15" s="43"/>
      <c r="E15" s="59" t="s">
        <v>0</v>
      </c>
      <c r="F15" s="59"/>
      <c r="G15" s="58"/>
      <c r="H15" s="55"/>
      <c r="I15" s="56" t="s">
        <v>34</v>
      </c>
      <c r="J15" s="58"/>
      <c r="K15" s="58"/>
      <c r="L15" s="57"/>
      <c r="M15" s="43"/>
      <c r="P15" s="23"/>
      <c r="Q15" s="33"/>
    </row>
    <row r="16" spans="2:17" ht="12" customHeight="1">
      <c r="B16" s="39"/>
      <c r="C16" s="39"/>
      <c r="D16" s="43"/>
      <c r="E16" s="58"/>
      <c r="F16" s="59"/>
      <c r="G16" s="58"/>
      <c r="H16" s="56"/>
      <c r="I16" s="56"/>
      <c r="J16" s="58"/>
      <c r="K16" s="58"/>
      <c r="L16" s="57"/>
      <c r="M16" s="43"/>
      <c r="O16" s="36"/>
      <c r="P16" s="35"/>
      <c r="Q16" s="25"/>
    </row>
    <row r="17" spans="2:17" ht="12" customHeight="1">
      <c r="B17" s="39"/>
      <c r="C17" s="39"/>
      <c r="D17" s="43"/>
      <c r="E17" s="38"/>
      <c r="F17" s="37"/>
      <c r="G17" s="38"/>
      <c r="H17" s="56"/>
      <c r="I17" s="56"/>
      <c r="J17" s="38"/>
      <c r="K17" s="58"/>
      <c r="L17" s="57"/>
      <c r="M17" s="58"/>
      <c r="P17" s="23"/>
      <c r="Q17" s="33"/>
    </row>
    <row r="18" spans="2:17" ht="12" customHeight="1">
      <c r="B18" s="39"/>
      <c r="C18" s="39"/>
      <c r="D18" s="43" t="s">
        <v>24</v>
      </c>
      <c r="E18" s="20" t="s">
        <v>45</v>
      </c>
      <c r="F18" s="33">
        <v>1</v>
      </c>
      <c r="G18" s="5" t="s">
        <v>49</v>
      </c>
      <c r="H18" s="39"/>
      <c r="P18" s="23"/>
      <c r="Q18" s="33"/>
    </row>
    <row r="19" spans="2:17" ht="12" customHeight="1">
      <c r="B19" s="39"/>
      <c r="C19" s="39"/>
      <c r="D19" s="39"/>
      <c r="E19" s="20" t="s">
        <v>46</v>
      </c>
      <c r="F19" s="33">
        <v>1</v>
      </c>
      <c r="G19" s="5" t="s">
        <v>81</v>
      </c>
      <c r="H19" s="39"/>
      <c r="I19" s="91" t="s">
        <v>51</v>
      </c>
      <c r="P19" s="23"/>
      <c r="Q19" s="33"/>
    </row>
    <row r="20" spans="2:17" ht="12" customHeight="1">
      <c r="B20" s="39"/>
      <c r="C20" s="39"/>
      <c r="E20" s="5" t="s">
        <v>66</v>
      </c>
      <c r="F20" s="33">
        <v>1</v>
      </c>
      <c r="G20" s="5" t="s">
        <v>68</v>
      </c>
      <c r="H20" s="39"/>
      <c r="I20" s="91" t="s">
        <v>52</v>
      </c>
      <c r="P20" s="23"/>
      <c r="Q20" s="33"/>
    </row>
    <row r="21" spans="2:17" ht="12" customHeight="1">
      <c r="B21" s="39"/>
      <c r="C21" s="39"/>
      <c r="D21" s="43"/>
      <c r="E21" s="20" t="s">
        <v>69</v>
      </c>
      <c r="H21" s="43"/>
      <c r="P21" s="23"/>
      <c r="Q21" s="33"/>
    </row>
    <row r="22" spans="2:16" ht="12" customHeight="1">
      <c r="B22" s="39"/>
      <c r="C22" s="39"/>
      <c r="D22" s="43"/>
      <c r="E22" s="82"/>
      <c r="F22" s="83"/>
      <c r="G22" s="84"/>
      <c r="H22" s="39"/>
      <c r="J22" s="33"/>
      <c r="L22" s="57"/>
      <c r="M22" s="43"/>
      <c r="P22" s="23"/>
    </row>
    <row r="23" spans="2:17" ht="12" customHeight="1">
      <c r="B23" s="39"/>
      <c r="C23" s="39"/>
      <c r="D23" s="43"/>
      <c r="E23" s="3"/>
      <c r="H23" s="88"/>
      <c r="I23" s="88"/>
      <c r="J23" s="88"/>
      <c r="K23" s="88"/>
      <c r="L23" s="88"/>
      <c r="M23" s="43"/>
      <c r="O23" s="36"/>
      <c r="P23" s="35"/>
      <c r="Q23" s="25"/>
    </row>
    <row r="24" spans="2:17" ht="12" customHeight="1">
      <c r="B24" s="39"/>
      <c r="C24" s="39"/>
      <c r="D24" s="43" t="s">
        <v>71</v>
      </c>
      <c r="E24" s="1" t="s">
        <v>33</v>
      </c>
      <c r="F24" s="33">
        <v>1</v>
      </c>
      <c r="G24" s="5" t="s">
        <v>49</v>
      </c>
      <c r="H24" s="88"/>
      <c r="I24" s="88"/>
      <c r="J24" s="88"/>
      <c r="K24" s="88"/>
      <c r="L24" s="88"/>
      <c r="M24" s="43"/>
      <c r="P24" s="23"/>
      <c r="Q24" s="33"/>
    </row>
    <row r="25" spans="2:17" ht="12" customHeight="1">
      <c r="B25" s="39"/>
      <c r="C25" s="39"/>
      <c r="D25" s="39"/>
      <c r="E25" s="73" t="s">
        <v>32</v>
      </c>
      <c r="F25" s="74"/>
      <c r="G25" s="75"/>
      <c r="H25" s="88"/>
      <c r="I25" s="88"/>
      <c r="J25" s="88"/>
      <c r="K25" s="88"/>
      <c r="L25" s="88"/>
      <c r="M25" s="43"/>
      <c r="P25" s="23"/>
      <c r="Q25" s="33"/>
    </row>
    <row r="26" spans="2:17" ht="12" customHeight="1">
      <c r="B26" s="39"/>
      <c r="C26" s="39"/>
      <c r="D26" s="95"/>
      <c r="H26" s="88"/>
      <c r="I26" s="88"/>
      <c r="J26" s="88"/>
      <c r="K26" s="88"/>
      <c r="L26" s="88"/>
      <c r="M26" s="43"/>
      <c r="P26" s="23"/>
      <c r="Q26" s="33"/>
    </row>
    <row r="27" spans="2:16" ht="12" customHeight="1">
      <c r="B27" s="39"/>
      <c r="C27" s="39"/>
      <c r="D27" s="95"/>
      <c r="H27" s="39"/>
      <c r="J27" s="33"/>
      <c r="L27" s="57"/>
      <c r="M27" s="43"/>
      <c r="P27" s="23"/>
    </row>
    <row r="28" spans="2:16" ht="12" customHeight="1">
      <c r="B28" s="39"/>
      <c r="C28" s="39"/>
      <c r="D28" s="43" t="s">
        <v>72</v>
      </c>
      <c r="E28" s="1" t="s">
        <v>94</v>
      </c>
      <c r="F28" s="33">
        <v>0.88</v>
      </c>
      <c r="G28" s="5" t="s">
        <v>49</v>
      </c>
      <c r="H28" s="39"/>
      <c r="J28" s="33"/>
      <c r="L28" s="57"/>
      <c r="M28" s="43"/>
      <c r="P28" s="23"/>
    </row>
    <row r="29" spans="2:16" ht="12" customHeight="1">
      <c r="B29" s="39"/>
      <c r="C29" s="39"/>
      <c r="D29" s="43"/>
      <c r="E29" s="85" t="s">
        <v>47</v>
      </c>
      <c r="F29" s="33">
        <v>2.2</v>
      </c>
      <c r="G29" s="5" t="s">
        <v>81</v>
      </c>
      <c r="H29" s="39"/>
      <c r="J29" s="33"/>
      <c r="L29" s="57"/>
      <c r="M29" s="43"/>
      <c r="P29" s="5"/>
    </row>
    <row r="30" spans="2:17" ht="12" customHeight="1">
      <c r="B30" s="39"/>
      <c r="C30" s="39"/>
      <c r="D30" s="43"/>
      <c r="E30" s="73" t="s">
        <v>84</v>
      </c>
      <c r="F30" s="74"/>
      <c r="G30" s="75"/>
      <c r="H30" s="39"/>
      <c r="J30" s="33"/>
      <c r="L30" s="57"/>
      <c r="M30" s="43"/>
      <c r="O30" s="36"/>
      <c r="P30" s="26"/>
      <c r="Q30" s="34"/>
    </row>
    <row r="31" spans="2:16" ht="12" customHeight="1">
      <c r="B31" s="39"/>
      <c r="C31" s="39"/>
      <c r="D31" s="1"/>
      <c r="E31" s="89" t="s">
        <v>53</v>
      </c>
      <c r="H31" s="39"/>
      <c r="J31" s="33"/>
      <c r="L31" s="57"/>
      <c r="M31" s="43"/>
      <c r="P31" s="5"/>
    </row>
    <row r="32" spans="2:16" ht="12" customHeight="1">
      <c r="B32" s="39"/>
      <c r="C32" s="39"/>
      <c r="D32" s="96"/>
      <c r="E32" s="90" t="s">
        <v>85</v>
      </c>
      <c r="H32" s="39"/>
      <c r="J32" s="33"/>
      <c r="L32" s="57"/>
      <c r="M32" s="43"/>
      <c r="P32" s="5"/>
    </row>
    <row r="33" spans="2:16" ht="12" customHeight="1">
      <c r="B33" s="39"/>
      <c r="C33" s="39"/>
      <c r="D33" s="48"/>
      <c r="E33" s="97" t="s">
        <v>86</v>
      </c>
      <c r="G33" s="4"/>
      <c r="H33" s="39"/>
      <c r="J33" s="33"/>
      <c r="L33" s="57"/>
      <c r="M33" s="43"/>
      <c r="P33" s="5"/>
    </row>
    <row r="34" spans="2:16" ht="12" customHeight="1">
      <c r="B34" s="39"/>
      <c r="C34" s="39"/>
      <c r="D34" s="48"/>
      <c r="G34" s="4"/>
      <c r="H34" s="39"/>
      <c r="J34" s="33"/>
      <c r="L34" s="57"/>
      <c r="M34" s="43"/>
      <c r="P34" s="5"/>
    </row>
    <row r="35" spans="2:16" ht="12" customHeight="1">
      <c r="B35" s="39"/>
      <c r="C35" s="39"/>
      <c r="D35" s="48"/>
      <c r="H35" s="39"/>
      <c r="J35" s="33"/>
      <c r="L35" s="57"/>
      <c r="M35" s="43"/>
      <c r="P35" s="5"/>
    </row>
    <row r="36" spans="2:16" ht="12" customHeight="1">
      <c r="B36" s="39"/>
      <c r="C36" s="39"/>
      <c r="D36" s="43" t="s">
        <v>73</v>
      </c>
      <c r="E36" s="1" t="s">
        <v>33</v>
      </c>
      <c r="F36" s="33">
        <v>1</v>
      </c>
      <c r="G36" s="5" t="s">
        <v>49</v>
      </c>
      <c r="H36" s="39"/>
      <c r="J36" s="33"/>
      <c r="L36" s="57"/>
      <c r="M36" s="43"/>
      <c r="P36" s="5"/>
    </row>
    <row r="37" spans="2:17" ht="12" customHeight="1">
      <c r="B37" s="39"/>
      <c r="C37" s="39"/>
      <c r="D37" s="39"/>
      <c r="E37" s="73" t="s">
        <v>32</v>
      </c>
      <c r="F37" s="74"/>
      <c r="G37" s="75"/>
      <c r="H37" s="39"/>
      <c r="J37" s="33"/>
      <c r="L37" s="57"/>
      <c r="M37" s="43"/>
      <c r="O37" s="36"/>
      <c r="P37" s="26"/>
      <c r="Q37" s="34"/>
    </row>
    <row r="38" spans="2:16" ht="12" customHeight="1">
      <c r="B38" s="39"/>
      <c r="C38" s="39"/>
      <c r="D38" s="43"/>
      <c r="E38" s="1"/>
      <c r="H38" s="39"/>
      <c r="J38" s="33"/>
      <c r="L38" s="57"/>
      <c r="M38" s="43"/>
      <c r="P38" s="5"/>
    </row>
    <row r="39" spans="2:16" ht="12" customHeight="1">
      <c r="B39" s="39"/>
      <c r="C39" s="39"/>
      <c r="D39" s="95"/>
      <c r="H39" s="39"/>
      <c r="J39" s="33"/>
      <c r="L39" s="57"/>
      <c r="M39" s="43"/>
      <c r="P39" s="5"/>
    </row>
    <row r="40" spans="2:16" ht="12" customHeight="1">
      <c r="B40" s="39"/>
      <c r="C40" s="39"/>
      <c r="D40" s="43" t="s">
        <v>74</v>
      </c>
      <c r="E40" s="20" t="s">
        <v>70</v>
      </c>
      <c r="F40" s="33">
        <v>1</v>
      </c>
      <c r="G40" s="5" t="s">
        <v>67</v>
      </c>
      <c r="H40" s="39"/>
      <c r="J40" s="33"/>
      <c r="L40" s="57"/>
      <c r="M40" s="43"/>
      <c r="P40" s="5"/>
    </row>
    <row r="41" spans="2:16" ht="12" customHeight="1">
      <c r="B41" s="39"/>
      <c r="C41" s="39"/>
      <c r="D41" s="39"/>
      <c r="E41" s="93" t="s">
        <v>87</v>
      </c>
      <c r="F41" s="33">
        <v>1</v>
      </c>
      <c r="G41" s="5" t="s">
        <v>81</v>
      </c>
      <c r="H41" s="39"/>
      <c r="J41" s="33"/>
      <c r="L41" s="57"/>
      <c r="M41" s="43"/>
      <c r="P41" s="5"/>
    </row>
    <row r="42" spans="2:16" ht="12" customHeight="1">
      <c r="B42" s="39"/>
      <c r="C42" s="39"/>
      <c r="D42" s="39"/>
      <c r="E42" s="93" t="s">
        <v>83</v>
      </c>
      <c r="F42" s="33">
        <v>3.5</v>
      </c>
      <c r="G42" s="5" t="s">
        <v>81</v>
      </c>
      <c r="H42" s="39"/>
      <c r="J42" s="33"/>
      <c r="L42" s="57"/>
      <c r="M42" s="43"/>
      <c r="P42" s="5"/>
    </row>
    <row r="43" spans="2:16" ht="12" customHeight="1">
      <c r="B43" s="39"/>
      <c r="C43" s="39"/>
      <c r="D43" s="39"/>
      <c r="E43" s="94" t="s">
        <v>88</v>
      </c>
      <c r="F43" s="74"/>
      <c r="G43" s="75"/>
      <c r="H43" s="39"/>
      <c r="J43" s="33"/>
      <c r="L43" s="57"/>
      <c r="M43" s="43"/>
      <c r="P43" s="5"/>
    </row>
    <row r="44" spans="2:17" ht="12" customHeight="1">
      <c r="B44" s="39"/>
      <c r="C44" s="39"/>
      <c r="D44" s="39"/>
      <c r="E44" s="33" t="s">
        <v>89</v>
      </c>
      <c r="H44" s="39"/>
      <c r="J44" s="33"/>
      <c r="L44" s="57"/>
      <c r="M44" s="43"/>
      <c r="O44" s="36"/>
      <c r="P44" s="26"/>
      <c r="Q44" s="34"/>
    </row>
    <row r="45" spans="2:16" ht="12" customHeight="1">
      <c r="B45" s="39"/>
      <c r="C45" s="39"/>
      <c r="D45" s="43"/>
      <c r="H45" s="39"/>
      <c r="J45" s="33"/>
      <c r="L45" s="57"/>
      <c r="M45" s="43"/>
      <c r="P45" s="5"/>
    </row>
    <row r="46" spans="2:16" ht="12" customHeight="1">
      <c r="B46" s="39"/>
      <c r="C46" s="39"/>
      <c r="D46" s="43"/>
      <c r="E46" s="24"/>
      <c r="G46" s="24"/>
      <c r="H46" s="39"/>
      <c r="J46" s="33"/>
      <c r="L46" s="57"/>
      <c r="M46" s="43"/>
      <c r="P46" s="5"/>
    </row>
    <row r="47" spans="2:16" ht="12" customHeight="1">
      <c r="B47" s="39"/>
      <c r="C47" s="39"/>
      <c r="D47" s="43" t="s">
        <v>75</v>
      </c>
      <c r="E47" s="1" t="s">
        <v>33</v>
      </c>
      <c r="F47" s="33">
        <v>1</v>
      </c>
      <c r="G47" s="5" t="s">
        <v>49</v>
      </c>
      <c r="H47" s="39"/>
      <c r="J47" s="33"/>
      <c r="L47" s="57"/>
      <c r="M47" s="43"/>
      <c r="P47" s="5"/>
    </row>
    <row r="48" spans="2:16" ht="12" customHeight="1">
      <c r="B48" s="39"/>
      <c r="C48" s="39"/>
      <c r="D48" s="39"/>
      <c r="E48" s="73" t="s">
        <v>32</v>
      </c>
      <c r="F48" s="74"/>
      <c r="G48" s="75"/>
      <c r="H48" s="39"/>
      <c r="I48" s="39"/>
      <c r="J48" s="38"/>
      <c r="K48" s="38"/>
      <c r="L48" s="38"/>
      <c r="M48" s="43"/>
      <c r="P48" s="5"/>
    </row>
    <row r="49" spans="2:16" ht="12" customHeight="1">
      <c r="B49" s="39"/>
      <c r="C49" s="39"/>
      <c r="D49" s="39"/>
      <c r="E49" s="38"/>
      <c r="F49" s="37"/>
      <c r="G49" s="38"/>
      <c r="H49" s="39"/>
      <c r="I49" s="38"/>
      <c r="J49" s="38"/>
      <c r="K49" s="38"/>
      <c r="L49" s="38"/>
      <c r="M49" s="43"/>
      <c r="P49" s="5"/>
    </row>
    <row r="50" spans="2:16" ht="12" customHeight="1">
      <c r="B50" s="39"/>
      <c r="C50" s="39"/>
      <c r="D50" s="39"/>
      <c r="E50" s="38"/>
      <c r="F50" s="37"/>
      <c r="G50" s="38"/>
      <c r="H50" s="39"/>
      <c r="I50" s="39"/>
      <c r="J50" s="38"/>
      <c r="K50" s="38"/>
      <c r="L50" s="38"/>
      <c r="M50" s="43"/>
      <c r="P50" s="5"/>
    </row>
    <row r="51" spans="2:17" ht="12" customHeight="1">
      <c r="B51" s="39"/>
      <c r="C51" s="38"/>
      <c r="D51" s="39"/>
      <c r="E51" s="38"/>
      <c r="F51" s="37"/>
      <c r="G51" s="38"/>
      <c r="H51" s="39" t="s">
        <v>35</v>
      </c>
      <c r="I51" s="39"/>
      <c r="J51" s="38"/>
      <c r="K51" s="38"/>
      <c r="L51" s="38"/>
      <c r="M51" s="43"/>
      <c r="O51" s="36"/>
      <c r="P51" s="36"/>
      <c r="Q51" s="34"/>
    </row>
    <row r="52" spans="2:13" ht="12" customHeight="1">
      <c r="B52" s="39"/>
      <c r="C52" s="39"/>
      <c r="D52" s="39"/>
      <c r="E52" s="38"/>
      <c r="F52" s="37"/>
      <c r="G52" s="38"/>
      <c r="H52" s="38" t="s">
        <v>36</v>
      </c>
      <c r="I52" s="39"/>
      <c r="J52" s="38"/>
      <c r="K52" s="38"/>
      <c r="L52" s="38"/>
      <c r="M52" s="43"/>
    </row>
    <row r="53" spans="2:13" ht="12" customHeight="1">
      <c r="B53" s="39"/>
      <c r="C53" s="39"/>
      <c r="D53" s="39"/>
      <c r="E53" s="38"/>
      <c r="F53" s="37"/>
      <c r="G53" s="38"/>
      <c r="H53" s="39"/>
      <c r="I53" s="39"/>
      <c r="J53" s="38"/>
      <c r="K53" s="38"/>
      <c r="L53" s="38"/>
      <c r="M53" s="43"/>
    </row>
    <row r="54" spans="2:13" ht="12" customHeight="1">
      <c r="B54" s="39"/>
      <c r="C54" s="39"/>
      <c r="D54" s="39"/>
      <c r="E54" s="38"/>
      <c r="F54" s="37"/>
      <c r="G54" s="38"/>
      <c r="H54" s="39"/>
      <c r="I54" s="39"/>
      <c r="J54" s="38"/>
      <c r="K54" s="38"/>
      <c r="L54" s="38"/>
      <c r="M54" s="43"/>
    </row>
    <row r="55" spans="2:13" ht="12" customHeight="1">
      <c r="B55" s="39"/>
      <c r="C55" s="39"/>
      <c r="E55" s="38"/>
      <c r="F55" s="37"/>
      <c r="G55" s="38"/>
      <c r="H55" s="39"/>
      <c r="I55" s="39"/>
      <c r="J55" s="38"/>
      <c r="K55" s="38"/>
      <c r="L55" s="38"/>
      <c r="M55" s="43"/>
    </row>
    <row r="56" spans="2:13" ht="12" customHeight="1">
      <c r="B56" s="39"/>
      <c r="C56" s="39"/>
      <c r="D56" s="39"/>
      <c r="E56" s="38"/>
      <c r="F56" s="37"/>
      <c r="G56" s="38"/>
      <c r="H56" s="39"/>
      <c r="I56" s="39"/>
      <c r="J56" s="38"/>
      <c r="K56" s="38"/>
      <c r="L56" s="38"/>
      <c r="M56" s="43"/>
    </row>
    <row r="57" spans="2:13" ht="12" customHeight="1">
      <c r="B57" s="39"/>
      <c r="C57" s="39" t="s">
        <v>78</v>
      </c>
      <c r="D57" s="39"/>
      <c r="E57" s="38"/>
      <c r="F57" s="37"/>
      <c r="G57" s="38"/>
      <c r="H57" s="95"/>
      <c r="I57" s="39"/>
      <c r="J57" s="38"/>
      <c r="K57" s="38"/>
      <c r="L57" s="38"/>
      <c r="M57" s="43"/>
    </row>
    <row r="58" spans="2:13" ht="12" customHeight="1">
      <c r="B58" s="39"/>
      <c r="C58" s="39"/>
      <c r="D58" s="39"/>
      <c r="E58" s="38"/>
      <c r="F58" s="37"/>
      <c r="G58" s="38"/>
      <c r="I58" s="39" t="s">
        <v>79</v>
      </c>
      <c r="J58" s="38"/>
      <c r="K58" s="38"/>
      <c r="L58" s="38"/>
      <c r="M58" s="43"/>
    </row>
    <row r="59" spans="2:13" ht="12" customHeight="1">
      <c r="B59" s="39"/>
      <c r="C59" s="39"/>
      <c r="D59" s="39"/>
      <c r="E59" s="38"/>
      <c r="F59" s="37"/>
      <c r="G59" s="38"/>
      <c r="H59" s="39"/>
      <c r="I59" s="39"/>
      <c r="J59" s="38"/>
      <c r="K59" s="38"/>
      <c r="L59" s="38"/>
      <c r="M59" s="43"/>
    </row>
    <row r="60" spans="2:13" ht="12" customHeight="1">
      <c r="B60" s="39"/>
      <c r="C60" s="39"/>
      <c r="D60" s="39"/>
      <c r="E60" s="38"/>
      <c r="F60" s="37"/>
      <c r="G60" s="38"/>
      <c r="H60" s="39"/>
      <c r="I60" s="39"/>
      <c r="J60" s="38"/>
      <c r="K60" s="38"/>
      <c r="L60" s="38"/>
      <c r="M60" s="43"/>
    </row>
    <row r="61" spans="2:13" ht="12" customHeight="1">
      <c r="B61" s="39"/>
      <c r="C61" s="39"/>
      <c r="D61" s="39"/>
      <c r="E61" s="38"/>
      <c r="F61" s="37"/>
      <c r="G61" s="38"/>
      <c r="H61" s="39"/>
      <c r="I61" s="39"/>
      <c r="J61" s="38"/>
      <c r="K61" s="38"/>
      <c r="L61" s="38"/>
      <c r="M61" s="43"/>
    </row>
    <row r="62" spans="2:13" ht="12" customHeight="1">
      <c r="B62" s="39"/>
      <c r="C62" s="39"/>
      <c r="D62" s="39"/>
      <c r="E62" s="38"/>
      <c r="F62" s="37"/>
      <c r="G62" s="38"/>
      <c r="H62" s="39"/>
      <c r="I62" s="39"/>
      <c r="J62" s="38"/>
      <c r="K62" s="38"/>
      <c r="L62" s="38"/>
      <c r="M62" s="43"/>
    </row>
    <row r="63" spans="2:13" ht="12" customHeight="1">
      <c r="B63" s="39"/>
      <c r="C63" s="39"/>
      <c r="D63" s="39"/>
      <c r="E63" s="38"/>
      <c r="F63" s="37"/>
      <c r="G63" s="38"/>
      <c r="H63" s="39"/>
      <c r="I63" s="39"/>
      <c r="J63" s="38"/>
      <c r="K63" s="38"/>
      <c r="L63" s="38"/>
      <c r="M63" s="43"/>
    </row>
    <row r="64" spans="2:13" ht="12" customHeight="1">
      <c r="B64" s="39"/>
      <c r="C64" s="39"/>
      <c r="D64" s="39"/>
      <c r="E64" s="38"/>
      <c r="F64" s="37"/>
      <c r="G64" s="38"/>
      <c r="H64" s="39"/>
      <c r="I64" s="39"/>
      <c r="J64" s="38"/>
      <c r="K64" s="38"/>
      <c r="L64" s="38"/>
      <c r="M64" s="43"/>
    </row>
    <row r="65" spans="2:13" ht="12" customHeight="1">
      <c r="B65" s="39"/>
      <c r="C65" s="39"/>
      <c r="D65" s="39"/>
      <c r="E65" s="38"/>
      <c r="F65" s="37"/>
      <c r="G65" s="38"/>
      <c r="H65" s="39"/>
      <c r="I65" s="39"/>
      <c r="J65" s="38"/>
      <c r="K65" s="38"/>
      <c r="L65" s="38"/>
      <c r="M65" s="43"/>
    </row>
    <row r="66" ht="12" customHeight="1">
      <c r="C66" s="3" t="s">
        <v>76</v>
      </c>
    </row>
    <row r="67" ht="12" customHeight="1">
      <c r="J67" s="92" t="s">
        <v>65</v>
      </c>
    </row>
    <row r="68" ht="12" customHeight="1">
      <c r="J68" s="92"/>
    </row>
  </sheetData>
  <sheetProtection/>
  <mergeCells count="5">
    <mergeCell ref="C9:E12"/>
    <mergeCell ref="P6:P7"/>
    <mergeCell ref="I5:J5"/>
    <mergeCell ref="I7:K7"/>
    <mergeCell ref="H9:H12"/>
  </mergeCells>
  <conditionalFormatting sqref="H9">
    <cfRule type="cellIs" priority="12" dxfId="14" operator="equal" stopIfTrue="1">
      <formula>"""外来"""</formula>
    </cfRule>
  </conditionalFormatting>
  <conditionalFormatting sqref="C4">
    <cfRule type="cellIs" priority="13" dxfId="15" operator="notEqual" stopIfTrue="1">
      <formula>" "</formula>
    </cfRule>
  </conditionalFormatting>
  <conditionalFormatting sqref="O10:Q50 J22 J27:J47 F16:F19 F21:F23 F28:F35 F37:F38 F44:F47">
    <cfRule type="cellIs" priority="14" dxfId="14" operator="equal" stopIfTrue="1">
      <formula>0</formula>
    </cfRule>
  </conditionalFormatting>
  <conditionalFormatting sqref="F47">
    <cfRule type="cellIs" priority="6" dxfId="14" operator="equal" stopIfTrue="1">
      <formula>0</formula>
    </cfRule>
  </conditionalFormatting>
  <conditionalFormatting sqref="F25">
    <cfRule type="cellIs" priority="11" dxfId="14" operator="equal" stopIfTrue="1">
      <formula>0</formula>
    </cfRule>
  </conditionalFormatting>
  <conditionalFormatting sqref="F24">
    <cfRule type="cellIs" priority="10" dxfId="14" operator="equal" stopIfTrue="1">
      <formula>0</formula>
    </cfRule>
  </conditionalFormatting>
  <conditionalFormatting sqref="F36">
    <cfRule type="cellIs" priority="9" dxfId="14" operator="equal" stopIfTrue="1">
      <formula>0</formula>
    </cfRule>
  </conditionalFormatting>
  <conditionalFormatting sqref="F40:F45">
    <cfRule type="cellIs" priority="8" dxfId="14" operator="equal" stopIfTrue="1">
      <formula>0</formula>
    </cfRule>
  </conditionalFormatting>
  <conditionalFormatting sqref="F48">
    <cfRule type="cellIs" priority="7" dxfId="14" operator="equal" stopIfTrue="1">
      <formula>0</formula>
    </cfRule>
  </conditionalFormatting>
  <conditionalFormatting sqref="F46">
    <cfRule type="cellIs" priority="4" dxfId="14" operator="equal" stopIfTrue="1">
      <formula>0</formula>
    </cfRule>
  </conditionalFormatting>
  <conditionalFormatting sqref="F47">
    <cfRule type="cellIs" priority="5" dxfId="14" operator="equal" stopIfTrue="1">
      <formula>0</formula>
    </cfRule>
  </conditionalFormatting>
  <conditionalFormatting sqref="F48">
    <cfRule type="cellIs" priority="3" dxfId="14" operator="equal" stopIfTrue="1">
      <formula>0</formula>
    </cfRule>
  </conditionalFormatting>
  <conditionalFormatting sqref="F47">
    <cfRule type="cellIs" priority="1" dxfId="14" operator="equal" stopIfTrue="1">
      <formula>0</formula>
    </cfRule>
  </conditionalFormatting>
  <conditionalFormatting sqref="F48">
    <cfRule type="cellIs" priority="2" dxfId="14" operator="equal" stopIfTrue="1">
      <formula>0</formula>
    </cfRule>
  </conditionalFormatting>
  <printOptions/>
  <pageMargins left="0.12" right="0.16" top="0.17" bottom="0.31" header="0.17" footer="0.17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EGMAIN-LXユーザ</dc:creator>
  <cp:keywords/>
  <dc:description/>
  <cp:lastModifiedBy>市立大洲病院</cp:lastModifiedBy>
  <cp:lastPrinted>2018-12-20T03:25:50Z</cp:lastPrinted>
  <dcterms:created xsi:type="dcterms:W3CDTF">2009-08-12T06:14:26Z</dcterms:created>
  <dcterms:modified xsi:type="dcterms:W3CDTF">2020-04-15T11:59:09Z</dcterms:modified>
  <cp:category/>
  <cp:version/>
  <cp:contentType/>
  <cp:contentStatus/>
</cp:coreProperties>
</file>